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7998" documentId="13_ncr:1_{F6CB121F-512D-4AA6-A0C1-0FB36C537598}" xr6:coauthVersionLast="47" xr6:coauthVersionMax="47" xr10:uidLastSave="{54E4684E-86B7-4548-9346-158A0F76A610}"/>
  <bookViews>
    <workbookView xWindow="-109" yWindow="-109" windowWidth="26301" windowHeight="14169" firstSheet="5"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6" i="4" l="1"/>
  <c r="I6" i="4"/>
  <c r="J6" i="4"/>
  <c r="I7" i="4"/>
  <c r="J7" i="4"/>
  <c r="I8" i="4"/>
  <c r="J8" i="4"/>
  <c r="I9" i="4"/>
  <c r="J9" i="4"/>
  <c r="I10" i="4"/>
  <c r="J10" i="4"/>
  <c r="I11" i="4"/>
  <c r="J11" i="4"/>
  <c r="I12" i="4"/>
  <c r="J12" i="4"/>
  <c r="I13" i="4"/>
  <c r="J13" i="4"/>
  <c r="I14" i="4"/>
  <c r="J14" i="4"/>
  <c r="I15" i="4"/>
  <c r="J15" i="4"/>
  <c r="I16" i="4"/>
  <c r="J16" i="4"/>
  <c r="I17" i="4"/>
  <c r="J17" i="4"/>
  <c r="I18" i="4"/>
  <c r="J18" i="4"/>
  <c r="B3" i="4"/>
  <c r="I3" i="4"/>
  <c r="J3" i="4"/>
  <c r="I4" i="4"/>
  <c r="J4" i="4"/>
  <c r="I146" i="6"/>
  <c r="I145" i="6"/>
  <c r="I144" i="6"/>
  <c r="I143" i="6"/>
  <c r="I142" i="6"/>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140" i="6"/>
  <c r="G140" i="6"/>
  <c r="J140" i="6"/>
  <c r="L140" i="6"/>
  <c r="B141" i="6"/>
  <c r="G141" i="6"/>
  <c r="J141" i="6"/>
  <c r="L141" i="6"/>
  <c r="B142" i="6"/>
  <c r="G142" i="6"/>
  <c r="J142" i="6"/>
  <c r="L142" i="6"/>
  <c r="B143" i="6"/>
  <c r="G143" i="6"/>
  <c r="J143" i="6"/>
  <c r="L143" i="6"/>
  <c r="B144" i="6"/>
  <c r="G144" i="6"/>
  <c r="J144" i="6"/>
  <c r="L144" i="6"/>
  <c r="B145" i="6"/>
  <c r="G145" i="6"/>
  <c r="J145" i="6"/>
  <c r="L145" i="6"/>
  <c r="B146" i="6"/>
  <c r="G146" i="6"/>
  <c r="J146" i="6"/>
  <c r="L146"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 i="5"/>
  <c r="G4" i="5"/>
  <c r="I4" i="5"/>
  <c r="J4" i="5"/>
  <c r="L4" i="5"/>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L3" i="1"/>
  <c r="L4" i="1"/>
  <c r="L5" i="1"/>
  <c r="L6" i="1"/>
  <c r="L7" i="1"/>
  <c r="L8" i="1"/>
  <c r="L9" i="1"/>
  <c r="L10" i="1"/>
  <c r="J3" i="1"/>
  <c r="J4" i="1"/>
  <c r="J5" i="1"/>
  <c r="J6" i="1"/>
  <c r="J7" i="1"/>
  <c r="J8" i="1"/>
  <c r="J9" i="1"/>
  <c r="J10" i="1"/>
  <c r="I3" i="1"/>
  <c r="I4" i="1"/>
  <c r="I5" i="1"/>
  <c r="I6" i="1"/>
  <c r="I7" i="1"/>
  <c r="I8" i="1"/>
  <c r="I9" i="1"/>
  <c r="I10" i="1"/>
  <c r="G3" i="1"/>
  <c r="G4" i="1"/>
  <c r="G5" i="1"/>
  <c r="G6" i="1"/>
  <c r="G7" i="1"/>
  <c r="G8" i="1"/>
  <c r="G9" i="1"/>
  <c r="G10" i="1"/>
  <c r="B3" i="1"/>
  <c r="B4" i="1"/>
  <c r="B5" i="1"/>
  <c r="B6" i="1"/>
  <c r="B7" i="1"/>
  <c r="B8" i="1"/>
  <c r="B9" i="1"/>
  <c r="B10"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J5"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I5"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B4" i="4"/>
  <c r="B5"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I2" i="3"/>
  <c r="I3" i="3"/>
  <c r="I4" i="3"/>
  <c r="I5"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alcChain>
</file>

<file path=xl/sharedStrings.xml><?xml version="1.0" encoding="utf-8"?>
<sst xmlns="http://schemas.openxmlformats.org/spreadsheetml/2006/main" count="179029" uniqueCount="39107">
  <si>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</si>
  <si>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</si>
  <si>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</si>
  <si>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</si>
  <si>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</si>
  <si>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</si>
  <si>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</si>
  <si>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</si>
  <si>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</si>
  <si>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</si>
  <si>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</si>
  <si>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</si>
  <si>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</si>
  <si>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</si>
  <si>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</si>
  <si>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</si>
  <si>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</si>
  <si>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</si>
  <si>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</si>
  <si>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</si>
  <si>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</si>
  <si>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</si>
  <si>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</si>
  <si>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</si>
  <si>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</si>
  <si>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</si>
  <si>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</si>
  <si>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</si>
  <si>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</si>
  <si>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</si>
  <si>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</si>
  <si>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</si>
  <si>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</si>
  <si>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</si>
  <si>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</si>
  <si>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</si>
  <si>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</si>
  <si>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</si>
  <si>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</si>
  <si>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</si>
  <si>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</si>
  <si>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</si>
  <si>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</si>
  <si>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</si>
  <si>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</si>
  <si>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</si>
  <si>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</si>
  <si>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</si>
  <si>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</si>
  <si>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</si>
  <si>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</si>
  <si>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</si>
  <si>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</si>
  <si>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</si>
  <si>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</si>
  <si>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</si>
  <si>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</si>
  <si>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</si>
  <si>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</si>
  <si>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</si>
  <si>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</si>
  <si>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</si>
  <si>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</si>
  <si>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</si>
  <si>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</si>
  <si>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</si>
  <si>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</si>
  <si>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</si>
  <si>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</si>
  <si>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</si>
  <si>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</si>
  <si>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</si>
  <si>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</si>
  <si>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</si>
  <si>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</si>
  <si>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</si>
  <si>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</si>
  <si>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</si>
  <si>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</si>
  <si>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</si>
  <si>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</si>
  <si>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</si>
  <si>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</si>
  <si>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</si>
  <si>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</si>
  <si>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</si>
  <si>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</si>
  <si>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</si>
  <si>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</si>
  <si>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</si>
  <si>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</si>
  <si>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</si>
  <si>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</si>
  <si>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</si>
  <si>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</si>
  <si>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</si>
  <si>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</si>
  <si>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</si>
  <si>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</si>
  <si>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</si>
  <si>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</si>
  <si>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</si>
  <si>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</si>
  <si>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</si>
  <si>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</si>
  <si>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</si>
  <si>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</si>
  <si>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</si>
  <si>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</si>
  <si>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</si>
  <si>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</si>
  <si>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</si>
  <si>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</si>
  <si>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</si>
  <si>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</si>
  <si>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</si>
  <si>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</si>
  <si>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</si>
  <si>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</si>
  <si>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</si>
  <si>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</si>
  <si>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</si>
  <si>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</si>
  <si>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</si>
  <si>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</si>
  <si>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</si>
  <si>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</si>
  <si>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</si>
  <si>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</si>
  <si>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</si>
  <si>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</si>
  <si>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</si>
  <si>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</si>
  <si>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</si>
  <si>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</si>
  <si>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</si>
  <si>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</si>
  <si>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</si>
  <si>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</si>
  <si>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</si>
  <si>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</si>
  <si>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</si>
  <si>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</si>
  <si>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</si>
  <si>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</si>
  <si>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</si>
  <si>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</si>
  <si>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</si>
  <si>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</si>
  <si>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</si>
  <si>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</si>
  <si>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</si>
  <si>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</si>
  <si>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</si>
  <si>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</si>
  <si>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</si>
  <si>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</si>
  <si>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</si>
  <si>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</si>
  <si>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</si>
  <si>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</si>
  <si>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</si>
  <si>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</si>
  <si>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</si>
  <si>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</si>
  <si>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</si>
  <si>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</si>
  <si>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</si>
  <si>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</si>
  <si>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</si>
  <si>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</si>
  <si>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</si>
  <si>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</si>
  <si>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</si>
  <si>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</si>
  <si>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</si>
  <si>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</si>
  <si>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</si>
  <si>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</si>
  <si>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</si>
  <si>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</si>
  <si>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</si>
  <si>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</si>
  <si>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</si>
  <si>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</si>
  <si>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</si>
  <si>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</si>
  <si>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</si>
  <si>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</si>
  <si>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</si>
  <si>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</si>
  <si>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</si>
  <si>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</si>
  <si>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</si>
  <si>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</si>
  <si>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</si>
  <si>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</si>
  <si>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</si>
  <si>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</si>
  <si>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</si>
  <si>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</si>
  <si>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</si>
  <si>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</si>
  <si>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</si>
  <si>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</si>
  <si>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</si>
  <si>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</si>
  <si>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</si>
  <si>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</si>
  <si>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</si>
  <si>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</si>
  <si>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</si>
  <si>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</si>
  <si>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</si>
  <si>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</si>
  <si>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</si>
  <si>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</si>
  <si>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</si>
  <si>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</si>
  <si>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</si>
  <si>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</si>
  <si>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</si>
  <si>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</si>
  <si>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</si>
  <si>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</si>
  <si>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</si>
  <si>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</si>
  <si>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</si>
  <si>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</si>
  <si>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</si>
  <si>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</si>
  <si>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</si>
  <si>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</si>
  <si>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</si>
  <si>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</si>
  <si>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</si>
  <si>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</si>
  <si>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</si>
  <si>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</si>
  <si>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</si>
  <si>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</si>
  <si>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</si>
  <si>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</si>
  <si>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</si>
  <si>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</si>
  <si>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</si>
  <si>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</si>
  <si>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</si>
  <si>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</si>
  <si>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</si>
  <si>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</si>
  <si>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</si>
  <si>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</si>
  <si>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</si>
  <si>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</si>
  <si>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</si>
  <si>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</si>
  <si>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</si>
  <si>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</si>
  <si>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</si>
  <si>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</si>
  <si>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</si>
  <si>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</si>
  <si>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</si>
  <si>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</si>
  <si>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</si>
  <si>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</si>
  <si>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</si>
  <si>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</si>
  <si>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</si>
  <si>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</si>
  <si>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</si>
  <si>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</si>
  <si>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</si>
  <si>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</si>
  <si>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</si>
  <si>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</si>
  <si>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</si>
  <si>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</si>
  <si>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</si>
  <si>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</si>
  <si>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</si>
  <si>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</si>
  <si>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</si>
  <si>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</si>
  <si>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</si>
  <si>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</si>
  <si>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</si>
  <si>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</si>
  <si>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</si>
  <si>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</si>
  <si>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</si>
  <si>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</si>
  <si>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</si>
  <si>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</si>
  <si>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</si>
  <si>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</si>
  <si>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</si>
  <si>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</si>
  <si>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</si>
  <si>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</si>
  <si>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</si>
  <si>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</si>
  <si>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</si>
  <si>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</si>
  <si>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</si>
  <si>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</si>
  <si>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</si>
  <si>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</si>
  <si>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</si>
  <si>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</si>
  <si>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</si>
  <si>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</si>
  <si>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</si>
  <si>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</si>
  <si>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</si>
  <si>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</si>
  <si>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</si>
  <si>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</si>
  <si>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</si>
  <si>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</si>
  <si>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</si>
  <si>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</si>
  <si>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</si>
  <si>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</si>
  <si>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</si>
  <si>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</si>
  <si>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</si>
  <si>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</si>
  <si>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</si>
  <si>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</si>
  <si>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</si>
  <si>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</si>
  <si>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</si>
  <si>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</si>
  <si>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</si>
  <si>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</si>
  <si>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</si>
  <si>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</si>
  <si>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</si>
  <si>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</si>
  <si>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</si>
  <si>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</si>
  <si>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</si>
  <si>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</si>
  <si>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</si>
  <si>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</si>
  <si>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</si>
  <si>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</si>
  <si>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</si>
  <si>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</si>
  <si>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</si>
  <si>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</si>
  <si>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</si>
  <si>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</si>
  <si>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</si>
  <si>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</si>
  <si>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</si>
  <si>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</si>
  <si>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</si>
  <si>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</si>
  <si>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</si>
  <si>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</si>
  <si>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</si>
  <si>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</si>
  <si>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</si>
  <si>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</si>
  <si>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</si>
  <si>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</si>
  <si>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</si>
  <si>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</si>
  <si>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</si>
  <si>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</si>
  <si>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</si>
  <si>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</si>
  <si>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</si>
  <si>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</si>
  <si>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</si>
  <si>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</si>
  <si>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</si>
  <si>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</si>
  <si>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</si>
  <si>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</si>
  <si>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</si>
  <si>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</si>
  <si>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</si>
  <si>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</si>
  <si>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</si>
  <si>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</si>
  <si>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</si>
  <si>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</si>
  <si>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</si>
  <si>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</si>
  <si>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</si>
  <si>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</si>
  <si>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</si>
  <si>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</si>
  <si>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</si>
  <si>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</si>
  <si>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</si>
  <si>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</si>
  <si>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</si>
  <si>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</si>
  <si>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</si>
  <si>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</si>
  <si>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</si>
  <si>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</si>
  <si>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</si>
  <si>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</si>
  <si>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</si>
  <si>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</si>
  <si>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</si>
  <si>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</si>
  <si>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</si>
  <si>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</si>
  <si>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</si>
  <si>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</si>
  <si>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</si>
  <si>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</si>
  <si>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</si>
  <si>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</si>
  <si>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</si>
  <si>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</si>
  <si>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</si>
  <si>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</si>
  <si>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</si>
  <si>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</si>
  <si>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</si>
  <si>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</si>
  <si>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</si>
  <si>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</si>
  <si>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</si>
  <si>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</si>
  <si>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</si>
  <si>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</si>
  <si>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</si>
  <si>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</si>
  <si>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</si>
  <si>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</si>
  <si>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</si>
  <si>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</si>
  <si>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</si>
  <si>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</si>
  <si>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</si>
  <si>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</si>
  <si>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</si>
  <si>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</si>
  <si>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</si>
  <si>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</si>
  <si>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</si>
  <si>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</si>
  <si>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</si>
  <si>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</si>
  <si>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</si>
  <si>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</si>
  <si>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</si>
  <si>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</si>
  <si>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</si>
  <si>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</si>
  <si>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</si>
  <si>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</si>
  <si>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</si>
  <si>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</si>
  <si>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</si>
  <si>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</si>
  <si>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</si>
  <si>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</si>
  <si>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</si>
  <si>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</si>
  <si>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</si>
  <si>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</si>
  <si>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</si>
  <si>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</si>
  <si>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</si>
  <si>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</si>
  <si>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</si>
  <si>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</si>
  <si>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</si>
  <si>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</si>
  <si>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</si>
  <si>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</si>
  <si>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</si>
  <si>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</si>
  <si>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</si>
  <si>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</si>
  <si>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</si>
  <si>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</si>
  <si>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</si>
  <si>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</si>
  <si>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</si>
  <si>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</si>
  <si>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</si>
  <si>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</si>
  <si>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</si>
  <si>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</si>
  <si>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</si>
  <si>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</si>
  <si>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</si>
  <si>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</si>
  <si>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</si>
  <si>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</si>
  <si>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</si>
  <si>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</si>
  <si>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</si>
  <si>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</si>
  <si>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</si>
  <si>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</si>
  <si>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</si>
  <si>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</si>
  <si>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</si>
  <si>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</si>
  <si>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</si>
  <si>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</si>
  <si>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</si>
  <si>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</si>
  <si>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</si>
  <si>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</si>
  <si>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</si>
  <si>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</si>
  <si>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</si>
  <si>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</si>
  <si>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</si>
  <si>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</si>
  <si>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</si>
  <si>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</si>
  <si>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</si>
  <si>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</si>
  <si>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</si>
  <si>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</si>
  <si>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</si>
  <si>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</si>
  <si>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</si>
  <si>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</si>
  <si>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</si>
  <si>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</si>
  <si>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</si>
  <si>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</si>
  <si>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</si>
  <si>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</si>
  <si>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</si>
  <si>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</si>
  <si>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</si>
  <si>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</si>
  <si>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</si>
  <si>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</si>
  <si>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</si>
  <si>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</si>
  <si>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</si>
  <si>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</si>
  <si>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</si>
  <si>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</si>
  <si>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</si>
  <si>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</si>
  <si>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</si>
  <si>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</si>
  <si>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</si>
  <si>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</si>
  <si>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</si>
  <si>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</si>
  <si>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</si>
  <si>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</si>
  <si>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</si>
  <si>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</si>
  <si>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</si>
  <si>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</si>
  <si>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</si>
  <si>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</si>
  <si>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</si>
  <si>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</si>
  <si>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</si>
  <si>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</si>
  <si>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</si>
  <si>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</si>
  <si>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</si>
  <si>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</si>
  <si>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</si>
  <si>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</si>
  <si>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</si>
  <si>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</si>
  <si>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</si>
  <si>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</si>
  <si>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</si>
  <si>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</si>
  <si>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</si>
  <si>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</si>
  <si>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</si>
  <si>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</si>
  <si>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</si>
  <si>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</si>
  <si>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</si>
  <si>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</si>
  <si>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</si>
  <si>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</si>
  <si>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</si>
  <si>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</si>
  <si>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</si>
  <si>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</si>
  <si>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</si>
  <si>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</si>
  <si>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</si>
  <si>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</si>
  <si>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</si>
  <si>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</si>
  <si>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</si>
  <si>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</si>
  <si>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</si>
  <si>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</si>
  <si>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</si>
  <si>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</si>
  <si>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</si>
  <si>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</si>
  <si>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</si>
  <si>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</si>
  <si>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</si>
  <si>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</si>
  <si>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</si>
  <si>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</si>
  <si>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</si>
  <si>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</si>
  <si>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</si>
  <si>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</si>
  <si>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</si>
  <si>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</si>
  <si>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</si>
  <si>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</si>
  <si>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</si>
  <si>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</si>
  <si>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</si>
  <si>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</si>
  <si>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</si>
  <si>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</si>
  <si>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</si>
  <si>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</si>
  <si>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</si>
  <si>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</si>
  <si>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</si>
  <si>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</si>
  <si>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</si>
  <si>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</si>
  <si>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</si>
  <si>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</si>
  <si>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</si>
  <si>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</si>
  <si>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</si>
  <si>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</si>
  <si>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</si>
  <si>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</si>
  <si>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</si>
  <si>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</si>
  <si>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</si>
  <si>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</si>
  <si>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</si>
  <si>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</si>
  <si>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</si>
  <si>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</si>
  <si>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</si>
  <si>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</si>
  <si>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</si>
  <si>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</si>
  <si>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</si>
  <si>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</si>
  <si>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</si>
  <si>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</si>
  <si>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</si>
  <si>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</si>
  <si>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</si>
  <si>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</si>
  <si>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</si>
  <si>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</si>
  <si>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</si>
  <si>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</si>
  <si>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</si>
  <si>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</si>
  <si>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</si>
  <si>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</si>
  <si>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</si>
  <si>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</si>
  <si>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</si>
  <si>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</si>
  <si>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</si>
  <si>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</si>
  <si>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</si>
  <si>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</si>
  <si>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</si>
  <si>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</si>
  <si>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</si>
  <si>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</si>
  <si>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</si>
  <si>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</si>
  <si>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</si>
  <si>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</si>
  <si>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</si>
  <si>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</si>
  <si>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</si>
  <si>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</si>
  <si>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</si>
  <si>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</si>
  <si>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</si>
  <si>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</si>
  <si>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</si>
  <si>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</si>
  <si>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</si>
  <si>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</si>
  <si>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</si>
  <si>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</si>
  <si>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</si>
  <si>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</si>
  <si>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</si>
  <si>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</si>
  <si>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</si>
  <si>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</si>
  <si>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</si>
  <si>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</si>
  <si>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</si>
  <si>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</si>
  <si>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</si>
  <si>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</si>
  <si>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</si>
  <si>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</si>
  <si>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</si>
  <si>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</si>
  <si>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</si>
  <si>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</si>
  <si>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</si>
  <si>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</si>
  <si>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</si>
  <si>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</si>
  <si>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</si>
  <si>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</si>
  <si>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</si>
  <si>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</si>
  <si>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</si>
  <si>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</si>
  <si>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</si>
  <si>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</si>
  <si>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</si>
  <si>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</si>
  <si>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</si>
  <si>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</si>
  <si>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</si>
  <si>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</si>
  <si>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</si>
  <si>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</si>
  <si>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</si>
  <si>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</si>
  <si>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</si>
  <si>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</si>
  <si>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</si>
  <si>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</si>
  <si>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</si>
  <si>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</si>
  <si>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</si>
  <si>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</si>
  <si>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</si>
  <si>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</si>
  <si>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</si>
  <si>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</si>
  <si>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</si>
  <si>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</si>
  <si>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</si>
  <si>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</si>
  <si>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</si>
  <si>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</si>
  <si>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</si>
  <si>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</si>
  <si>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</si>
  <si>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</si>
  <si>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</si>
  <si>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</si>
  <si>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</si>
  <si>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</si>
  <si>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</si>
  <si>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</si>
  <si>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</si>
  <si>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</si>
  <si>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</si>
  <si>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</si>
  <si>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</si>
  <si>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</si>
  <si>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</si>
  <si>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</si>
  <si>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</si>
  <si>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</si>
  <si>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</si>
  <si>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</si>
  <si>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</si>
  <si>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</si>
  <si>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</si>
  <si>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</si>
  <si>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</si>
  <si>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</si>
  <si>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</si>
  <si>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</si>
  <si>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</si>
  <si>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</si>
  <si>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</si>
  <si>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</si>
  <si>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</si>
  <si>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</si>
  <si>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</si>
  <si>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</si>
  <si>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</si>
  <si>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</si>
  <si>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</si>
  <si>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</si>
  <si>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</si>
  <si>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</si>
  <si>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</si>
  <si>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</si>
  <si>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</si>
  <si>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</si>
  <si>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</si>
  <si>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</si>
  <si>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</si>
  <si>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</si>
  <si>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</si>
  <si>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</si>
  <si>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</si>
  <si>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</si>
  <si>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</si>
  <si>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</si>
  <si>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</si>
  <si>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</si>
  <si>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</si>
  <si>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</si>
  <si>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</si>
  <si>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</si>
  <si>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</si>
  <si>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</si>
  <si>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</si>
  <si>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</si>
  <si>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</si>
  <si>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</si>
  <si>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</si>
  <si>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</si>
  <si>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</si>
  <si>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</si>
  <si>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</si>
  <si>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</si>
  <si>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</si>
  <si>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</si>
  <si>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</si>
  <si>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</si>
  <si>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</si>
  <si>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</si>
  <si>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</si>
  <si>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</si>
  <si>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</si>
  <si>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</si>
  <si>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</si>
  <si>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</si>
  <si>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</si>
  <si>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</si>
  <si>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</si>
  <si>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</si>
  <si>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</si>
  <si>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</si>
  <si>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</si>
  <si>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</si>
  <si>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</si>
  <si>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</si>
  <si>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</si>
  <si>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</si>
  <si>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</si>
  <si>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</si>
  <si>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</si>
  <si>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</si>
  <si>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</si>
  <si>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</si>
  <si>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</si>
  <si>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</si>
  <si>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</si>
  <si>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</si>
  <si>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</si>
  <si>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</si>
  <si>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</si>
  <si>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</si>
  <si>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</si>
  <si>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</si>
  <si>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</si>
  <si>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</si>
  <si>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</si>
  <si>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</si>
  <si>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</si>
  <si>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</si>
  <si>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</si>
  <si>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</si>
  <si>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</si>
  <si>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</si>
  <si>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</si>
  <si>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</si>
  <si>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</si>
  <si>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</si>
  <si>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</si>
  <si>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</si>
  <si>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</si>
  <si>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</si>
  <si>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</si>
  <si>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</si>
  <si>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</si>
  <si>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</si>
  <si>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</si>
  <si>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</si>
  <si>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</si>
  <si>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</si>
  <si>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</si>
  <si>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</si>
  <si>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</si>
  <si>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</si>
  <si>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</si>
  <si>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</si>
  <si>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</si>
  <si>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</si>
  <si>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</si>
  <si>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</si>
  <si>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</si>
  <si>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</si>
  <si>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</si>
  <si>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</si>
  <si>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</si>
  <si>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</si>
  <si>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</si>
  <si>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</si>
  <si>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</si>
  <si>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</si>
  <si>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</si>
  <si>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</si>
  <si>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</si>
  <si>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</si>
  <si>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</si>
  <si>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</si>
  <si>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</si>
  <si>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</si>
  <si>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</si>
  <si>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</si>
  <si>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</si>
  <si>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</si>
  <si>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</si>
  <si>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</si>
  <si>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</si>
  <si>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</si>
  <si>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</si>
  <si>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</si>
  <si>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</si>
  <si>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</si>
  <si>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</si>
  <si>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</si>
  <si>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</si>
  <si>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</si>
  <si>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</si>
  <si>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</si>
  <si>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</si>
  <si>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</si>
  <si>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</si>
  <si>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</si>
  <si>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</si>
  <si>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</si>
  <si>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</si>
  <si>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</si>
  <si>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</si>
  <si>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</si>
  <si>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</si>
  <si>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</si>
  <si>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</si>
  <si>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</si>
  <si>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</si>
  <si>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</si>
  <si>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</si>
  <si>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</si>
  <si>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</si>
  <si>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</si>
  <si>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</si>
  <si>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</si>
  <si>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</si>
  <si>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</si>
  <si>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</si>
  <si>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</si>
  <si>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</si>
  <si>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</si>
  <si>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</si>
  <si>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</si>
  <si>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</si>
  <si>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</si>
  <si>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</si>
  <si>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</si>
  <si>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</si>
  <si>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</si>
  <si>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</si>
  <si>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</si>
  <si>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</si>
  <si>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</si>
  <si>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</si>
  <si>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</si>
  <si>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</si>
  <si>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</si>
  <si>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</si>
  <si>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</si>
  <si>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</si>
  <si>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</si>
  <si>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</si>
  <si>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</si>
  <si>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</si>
  <si>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</si>
  <si>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</si>
  <si>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</si>
  <si>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</si>
  <si>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</si>
  <si>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</si>
  <si>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</si>
  <si>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</si>
  <si>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</si>
  <si>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</si>
  <si>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</si>
  <si>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</si>
  <si>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</si>
  <si>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</si>
  <si>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</si>
  <si>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</si>
  <si>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</si>
  <si>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</si>
  <si>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</si>
  <si>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</si>
  <si>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</si>
  <si>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</si>
  <si>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</si>
  <si>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</si>
  <si>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</si>
  <si>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</si>
  <si>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</si>
  <si>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</si>
  <si>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</si>
  <si>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</si>
  <si>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</si>
  <si>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</si>
  <si>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</si>
  <si>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</si>
  <si>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</si>
  <si>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</si>
  <si>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</si>
  <si>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</si>
  <si>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</si>
  <si>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</si>
  <si>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</si>
  <si>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</si>
  <si>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</si>
  <si>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</si>
  <si>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</si>
  <si>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</si>
  <si>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</si>
  <si>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</si>
  <si>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</si>
  <si>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</si>
  <si>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</si>
  <si>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</si>
  <si>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</si>
  <si>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</si>
  <si>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</si>
  <si>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</si>
  <si>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</si>
  <si>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</si>
  <si>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</si>
  <si>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</si>
  <si>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</si>
  <si>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</si>
  <si>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</si>
  <si>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</si>
  <si>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</si>
  <si>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</si>
  <si>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</si>
  <si>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</si>
  <si>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</si>
  <si>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</si>
  <si>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</si>
  <si>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</si>
  <si>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</si>
  <si>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</si>
  <si>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</si>
  <si>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</si>
  <si>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</si>
  <si>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</si>
  <si>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</si>
  <si>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</si>
  <si>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</si>
  <si>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</si>
  <si>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</si>
  <si>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</si>
  <si>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</si>
  <si>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</si>
  <si>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</si>
  <si>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</si>
  <si>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</si>
  <si>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</si>
  <si>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</si>
  <si>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</si>
  <si>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</si>
  <si>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</si>
  <si>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</si>
  <si>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</si>
  <si>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</si>
  <si>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</si>
  <si>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</si>
  <si>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</si>
  <si>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</si>
  <si>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</si>
  <si>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</si>
  <si>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</si>
  <si>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</si>
  <si>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</si>
  <si>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</si>
  <si>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</si>
  <si>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</si>
  <si>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</si>
  <si>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</si>
  <si>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</si>
  <si>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</si>
  <si>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</si>
  <si>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</si>
  <si>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</si>
  <si>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</si>
  <si>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</si>
  <si>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</si>
  <si>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</si>
  <si>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</si>
  <si>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</si>
  <si>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</si>
  <si>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</si>
  <si>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</si>
  <si>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</si>
  <si>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</si>
  <si>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</si>
  <si>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</si>
  <si>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</si>
  <si>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</si>
  <si>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</si>
  <si>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</si>
  <si>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</si>
  <si>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</si>
  <si>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</si>
  <si>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</si>
  <si>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</si>
  <si>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</si>
  <si>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</si>
  <si>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</si>
  <si>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</si>
  <si>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</si>
  <si>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</si>
  <si>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</si>
  <si>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</si>
  <si>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</si>
  <si>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</si>
  <si>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</si>
  <si>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</si>
  <si>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</si>
  <si>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</si>
  <si>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</si>
  <si>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</si>
  <si>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</si>
  <si>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</si>
  <si>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</si>
  <si>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</si>
  <si>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</si>
  <si>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</si>
  <si>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</si>
  <si>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</si>
  <si>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</si>
  <si>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</si>
  <si>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</si>
  <si>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</si>
  <si>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</si>
  <si>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</si>
  <si>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</si>
  <si>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</si>
  <si>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</si>
  <si>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</si>
  <si>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</si>
  <si>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</si>
  <si>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</si>
  <si>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</si>
  <si>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</si>
  <si>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</si>
  <si>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</si>
  <si>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</si>
  <si>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</si>
  <si>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</si>
  <si>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</si>
  <si>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</si>
  <si>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</si>
  <si>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</si>
  <si>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</si>
  <si>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</si>
  <si>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</si>
  <si>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</si>
  <si>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</si>
  <si>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</si>
  <si>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</si>
  <si>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</si>
  <si>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</si>
  <si>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</si>
  <si>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</si>
  <si>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</si>
  <si>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</si>
  <si>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</si>
  <si>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</si>
  <si>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</si>
  <si>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</si>
  <si>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</si>
  <si>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</si>
  <si>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</si>
  <si>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</si>
  <si>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</si>
  <si>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</si>
  <si>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</si>
  <si>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</si>
  <si>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</si>
  <si>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</si>
  <si>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</si>
  <si>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</si>
  <si>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</si>
  <si>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</si>
  <si>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</si>
  <si>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</si>
  <si>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</si>
  <si>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</si>
  <si>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</si>
  <si>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</si>
  <si>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</si>
  <si>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</si>
  <si>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</si>
  <si>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</si>
  <si>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</si>
  <si>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</si>
  <si>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</si>
  <si>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</si>
  <si>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</si>
  <si>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</si>
  <si>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</si>
  <si>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</si>
  <si>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</si>
  <si>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</si>
  <si>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</si>
  <si>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</si>
  <si>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</si>
  <si>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</si>
  <si>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</si>
  <si>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</si>
  <si>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</si>
  <si>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</si>
  <si>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</si>
  <si>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</si>
  <si>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</si>
  <si>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</si>
  <si>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</si>
  <si>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</si>
  <si>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</si>
  <si>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</si>
  <si>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</si>
  <si>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</si>
  <si>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</si>
  <si>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</si>
  <si>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</si>
  <si>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</si>
  <si>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</si>
  <si>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</si>
  <si>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</si>
  <si>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</si>
  <si>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</si>
  <si>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</si>
  <si>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</si>
  <si>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</si>
  <si>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</si>
  <si>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</si>
  <si>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</si>
  <si>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</si>
  <si>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</si>
  <si>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</si>
  <si>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</si>
  <si>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</si>
  <si>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</si>
  <si>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</si>
  <si>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</si>
  <si>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</si>
  <si>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</si>
  <si>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</si>
  <si>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</si>
  <si>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</si>
  <si>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</si>
  <si>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</si>
  <si>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</si>
  <si>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</si>
  <si>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</si>
  <si>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</si>
  <si>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</si>
  <si>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</si>
  <si>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</si>
  <si>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</si>
  <si>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</si>
  <si>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</si>
  <si>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</si>
  <si>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</si>
  <si>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</si>
  <si>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</si>
  <si>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</si>
  <si>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</si>
  <si>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</si>
  <si>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</si>
  <si>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</si>
  <si>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</si>
  <si>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</si>
  <si>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</si>
  <si>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</si>
  <si>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</si>
  <si>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</si>
  <si>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</si>
  <si>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</si>
  <si>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</si>
  <si>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</si>
  <si>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</si>
  <si>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</si>
  <si>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</si>
  <si>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</si>
  <si>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</si>
  <si>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</si>
  <si>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</si>
  <si>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</si>
  <si>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</si>
  <si>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</si>
  <si>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</si>
  <si>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</si>
  <si>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</si>
  <si>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</si>
  <si>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</si>
  <si>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</si>
  <si>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</si>
  <si>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</si>
  <si>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</si>
  <si>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</si>
  <si>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</si>
  <si>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</si>
  <si>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</si>
  <si>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</si>
  <si>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</si>
  <si>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</si>
  <si>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</si>
  <si>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</si>
  <si>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</si>
  <si>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</si>
  <si>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</si>
  <si>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</si>
  <si>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</si>
  <si>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</si>
  <si>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</si>
  <si>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</si>
  <si>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</si>
  <si>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</si>
  <si>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</si>
  <si>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</si>
  <si>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</si>
  <si>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</si>
  <si>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</si>
  <si>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</si>
  <si>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</si>
  <si>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</si>
  <si>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</si>
  <si>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</si>
  <si>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</si>
  <si>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</si>
  <si>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</si>
  <si>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</si>
  <si>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</si>
  <si>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</si>
  <si>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</si>
  <si>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</si>
  <si>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</si>
  <si>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</si>
  <si>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</si>
  <si>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</si>
  <si>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</si>
  <si>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</si>
  <si>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</si>
  <si>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</si>
  <si>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</si>
  <si>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</si>
  <si>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</si>
  <si>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</si>
  <si>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</si>
  <si>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</si>
  <si>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</si>
  <si>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</si>
  <si>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</si>
  <si>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</si>
  <si>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</si>
  <si>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</si>
  <si>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</si>
  <si>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</si>
  <si>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</si>
  <si>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</si>
  <si>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</si>
  <si>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</si>
  <si>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</si>
  <si>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</si>
  <si>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</si>
  <si>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</si>
  <si>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</si>
  <si>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</si>
  <si>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</si>
  <si>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</si>
  <si>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</si>
  <si>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</si>
  <si>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</si>
  <si>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</si>
  <si>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</si>
  <si>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</si>
  <si>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</si>
  <si>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</si>
  <si>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</si>
  <si>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</si>
  <si>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</si>
  <si>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</si>
  <si>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</si>
  <si>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</si>
  <si>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</si>
  <si>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</si>
  <si>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</si>
  <si>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</si>
  <si>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</si>
  <si>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</si>
  <si>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</si>
  <si>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</si>
  <si>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</si>
  <si>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</si>
  <si>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</si>
  <si>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</si>
  <si>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</si>
  <si>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</si>
  <si>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</si>
  <si>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</si>
  <si>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</si>
  <si>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</si>
  <si>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</si>
  <si>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</si>
  <si>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</si>
  <si>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</si>
  <si>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</si>
  <si>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</si>
  <si>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</si>
  <si>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</si>
  <si>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</si>
  <si>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</si>
  <si>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</si>
  <si>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</si>
  <si>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</si>
  <si>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</si>
  <si>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</si>
  <si>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</si>
  <si>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</si>
  <si>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</si>
  <si>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</si>
  <si>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</si>
  <si>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</si>
  <si>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</si>
  <si>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</si>
  <si>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</si>
  <si>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</si>
  <si>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</si>
  <si>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</si>
  <si>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</si>
  <si>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</si>
  <si>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</si>
  <si>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</si>
  <si>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</si>
  <si>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</si>
  <si>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</si>
  <si>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</si>
  <si>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</si>
  <si>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</si>
  <si>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</si>
  <si>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</si>
  <si>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</si>
  <si>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</si>
  <si>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</si>
  <si>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</si>
  <si>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</si>
  <si>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</si>
  <si>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</si>
  <si>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</si>
  <si>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</si>
  <si>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</si>
  <si>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</si>
  <si>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</si>
  <si>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</si>
  <si>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</si>
  <si>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</si>
  <si>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</si>
  <si>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</si>
  <si>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</si>
  <si>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</si>
  <si>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</si>
  <si>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</si>
  <si>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</si>
  <si>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</si>
  <si>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</si>
  <si>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</si>
  <si>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</si>
  <si>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</si>
  <si>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</si>
  <si>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</si>
  <si>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</si>
  <si>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</si>
  <si>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</si>
  <si>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</si>
  <si>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</si>
  <si>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</si>
  <si>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</si>
  <si>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</si>
  <si>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</si>
  <si>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</si>
  <si>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</si>
  <si>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</si>
  <si>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</si>
  <si>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</si>
  <si>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</si>
  <si>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</si>
  <si>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</si>
  <si>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</si>
  <si>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</si>
  <si>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</si>
  <si>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</si>
  <si>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</si>
  <si>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</si>
  <si>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</si>
  <si>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</si>
  <si>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</si>
  <si>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</si>
  <si>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</si>
  <si>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</si>
  <si>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</si>
  <si>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</si>
  <si>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</si>
  <si>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</si>
  <si>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</si>
  <si>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</si>
  <si>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</si>
  <si>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</si>
  <si>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</si>
  <si>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</si>
  <si>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</si>
  <si>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</si>
  <si>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</si>
  <si>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</si>
  <si>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</si>
  <si>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</si>
  <si>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</si>
  <si>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</si>
  <si>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</si>
  <si>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</si>
  <si>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</si>
  <si>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</si>
  <si>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</si>
  <si>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</si>
  <si>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</si>
  <si>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</si>
  <si>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</si>
  <si>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</si>
  <si>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</si>
  <si>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</si>
  <si>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</si>
  <si>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</si>
  <si>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</si>
  <si>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</si>
  <si>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</si>
  <si>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</si>
  <si>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</si>
  <si>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</si>
  <si>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</si>
  <si>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</si>
  <si>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</si>
  <si>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</si>
  <si>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</si>
  <si>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</si>
  <si>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</si>
  <si>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</si>
  <si>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</si>
  <si>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</si>
  <si>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</si>
  <si>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</si>
  <si>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</si>
  <si>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</si>
  <si>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</si>
  <si>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</si>
  <si>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</si>
  <si>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</si>
  <si>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</si>
  <si>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</si>
  <si>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</si>
  <si>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</si>
  <si>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</si>
  <si>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</si>
  <si>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</si>
  <si>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</si>
  <si>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</si>
  <si>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</si>
  <si>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</si>
  <si>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</si>
  <si>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</si>
  <si>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</si>
  <si>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</si>
  <si>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</si>
  <si>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</si>
  <si>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</si>
  <si>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</si>
  <si>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</si>
  <si>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</si>
  <si>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</si>
  <si>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</si>
  <si>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</si>
  <si>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</si>
  <si>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</si>
  <si>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</si>
  <si>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</si>
  <si>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</si>
  <si>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</si>
  <si>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</si>
  <si>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</si>
  <si>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</si>
  <si>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</si>
  <si>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</si>
  <si>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</si>
  <si>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</si>
  <si>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</si>
  <si>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</si>
  <si>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</si>
  <si>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</si>
  <si>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</si>
  <si>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</si>
  <si>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</si>
  <si>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</si>
  <si>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</si>
  <si>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</si>
  <si>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</si>
  <si>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</si>
  <si>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</si>
  <si>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</si>
  <si>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</si>
  <si>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</si>
  <si>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</si>
  <si>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</si>
  <si>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</si>
  <si>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</si>
  <si>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</si>
  <si>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</si>
  <si>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</si>
  <si>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</si>
  <si>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</si>
  <si>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</si>
  <si>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</si>
  <si>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</si>
  <si>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</si>
  <si>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</si>
  <si>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</si>
  <si>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</si>
  <si>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</si>
  <si>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</si>
  <si>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</si>
  <si>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</si>
  <si>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</si>
  <si>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</si>
  <si>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</si>
  <si>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</si>
  <si>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</si>
  <si>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</si>
  <si>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</si>
  <si>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</si>
  <si>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</si>
  <si>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</si>
  <si>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</si>
  <si>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</si>
  <si>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</si>
  <si>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</si>
  <si>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</si>
  <si>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</si>
  <si>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</si>
  <si>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</si>
  <si>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</si>
  <si>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</si>
  <si>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</si>
  <si>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</si>
  <si>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</si>
  <si>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</si>
  <si>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</si>
  <si>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</si>
  <si>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</si>
  <si>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</si>
  <si>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</si>
  <si>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</si>
  <si>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</si>
  <si>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</si>
  <si>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</si>
  <si>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</si>
  <si>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</si>
  <si>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</si>
  <si>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</si>
  <si>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</si>
  <si>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</si>
  <si>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</si>
  <si>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</si>
  <si>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</si>
  <si>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</si>
  <si>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</si>
  <si>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</si>
  <si>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</si>
  <si>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</si>
  <si>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</si>
  <si>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</si>
  <si>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</si>
  <si>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</si>
  <si>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</si>
  <si>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</si>
  <si>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</si>
  <si>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</si>
  <si>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</si>
  <si>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</si>
  <si>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</si>
  <si>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</si>
  <si>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</si>
  <si>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</si>
  <si>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</si>
  <si>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</si>
  <si>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</si>
  <si>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</si>
  <si>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</si>
  <si>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</si>
  <si>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</si>
  <si>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</si>
  <si>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</si>
  <si>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</si>
  <si>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</si>
  <si>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</si>
  <si>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</si>
  <si>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</si>
  <si>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</si>
  <si>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</si>
  <si>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</si>
  <si>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</si>
  <si>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</si>
  <si>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</si>
  <si>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</si>
  <si>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</si>
  <si>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</si>
  <si>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</si>
  <si>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</si>
  <si>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</si>
  <si>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</si>
  <si>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</si>
  <si>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</si>
  <si>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</si>
  <si>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</si>
  <si>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</si>
  <si>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</si>
  <si>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</si>
  <si>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</si>
  <si>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</si>
  <si>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</si>
  <si>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</si>
  <si>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</si>
  <si>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</si>
  <si>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</si>
  <si>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</si>
  <si>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</si>
  <si>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</si>
  <si>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</si>
  <si>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</si>
  <si>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</si>
  <si>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</si>
  <si>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</si>
  <si>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</si>
  <si>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</si>
  <si>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</si>
  <si>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</si>
  <si>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</si>
  <si>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</si>
  <si>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</si>
  <si>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</si>
  <si>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</si>
  <si>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</si>
  <si>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</si>
  <si>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</si>
  <si>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</si>
  <si>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</si>
  <si>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</si>
  <si>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</si>
  <si>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</si>
  <si>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</si>
  <si>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</si>
  <si>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</si>
  <si>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</si>
  <si>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</si>
  <si>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</si>
  <si>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</si>
  <si>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</si>
  <si>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</si>
  <si>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</si>
  <si>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</si>
  <si>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</si>
  <si>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</si>
  <si>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</si>
  <si>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</si>
  <si>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</si>
  <si>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</si>
  <si>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</si>
  <si>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</si>
  <si>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</si>
  <si>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</si>
  <si>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</si>
  <si>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</si>
  <si>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</si>
  <si>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</si>
  <si>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</si>
  <si>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</si>
  <si>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</si>
  <si>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</si>
  <si>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</si>
  <si>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</si>
  <si>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</si>
  <si>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</si>
  <si>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</si>
  <si>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</si>
  <si>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</si>
  <si>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</si>
  <si>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</si>
  <si>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</si>
  <si>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</si>
  <si>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</si>
  <si>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</si>
  <si>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</si>
  <si>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</si>
  <si>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</si>
  <si>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</si>
  <si>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</si>
  <si>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</si>
  <si>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</si>
  <si>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</si>
  <si>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</si>
  <si>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</si>
  <si>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</si>
  <si>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</si>
  <si>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</si>
  <si>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</si>
  <si>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</si>
  <si>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</si>
  <si>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</si>
  <si>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</si>
  <si>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</si>
  <si>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</si>
  <si>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</si>
  <si>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</si>
  <si>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</si>
  <si>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</si>
  <si>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</si>
  <si>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</si>
  <si>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</si>
  <si>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</si>
  <si>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</si>
  <si>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</si>
  <si>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</si>
  <si>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</si>
  <si>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</si>
  <si>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</si>
  <si>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</si>
  <si>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</si>
  <si>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</si>
  <si>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</si>
  <si>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</si>
  <si>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</si>
  <si>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</si>
  <si>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</si>
  <si>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</si>
  <si>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</si>
  <si>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</si>
  <si>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</si>
  <si>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</si>
  <si>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</si>
  <si>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</si>
  <si>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</si>
  <si>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</si>
  <si>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</si>
  <si>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</si>
  <si>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</si>
  <si>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</si>
  <si>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</si>
  <si>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</si>
  <si>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</si>
  <si>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</si>
  <si>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</si>
  <si>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</si>
  <si>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</si>
  <si>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</si>
  <si>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</si>
  <si>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</si>
  <si>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</si>
  <si>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</si>
  <si>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</si>
  <si>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</si>
  <si>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</si>
  <si>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</si>
  <si>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</si>
  <si>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</si>
  <si>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</si>
  <si>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</si>
  <si>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</si>
  <si>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</si>
  <si>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</si>
  <si>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</si>
  <si>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</si>
  <si>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</si>
  <si>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</si>
  <si>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</si>
  <si>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</si>
  <si>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</si>
  <si>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</si>
  <si>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</si>
  <si>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</si>
  <si>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</si>
  <si>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</si>
  <si>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</si>
  <si>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</si>
  <si>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</si>
  <si>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</si>
  <si>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</si>
  <si>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</si>
  <si>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</si>
  <si>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</si>
  <si>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</si>
  <si>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</si>
  <si>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</si>
  <si>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</si>
  <si>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</si>
  <si>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</si>
  <si>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</si>
  <si>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</si>
  <si>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</si>
  <si>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</si>
  <si>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</si>
  <si>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</si>
  <si>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</si>
  <si>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</si>
  <si>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</si>
  <si>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</si>
  <si>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</si>
  <si>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</si>
  <si>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</si>
  <si>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</si>
  <si>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</si>
  <si>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</si>
  <si>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</si>
  <si>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</si>
  <si>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</si>
  <si>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</si>
  <si>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</si>
  <si>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</si>
  <si>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</si>
  <si>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</si>
  <si>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</si>
  <si>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</si>
  <si>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</si>
  <si>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</si>
  <si>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</si>
  <si>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</si>
  <si>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</si>
  <si>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</si>
  <si>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</si>
  <si>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</si>
  <si>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</si>
  <si>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</si>
  <si>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</si>
  <si>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</si>
  <si>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</si>
  <si>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</si>
  <si>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</si>
  <si>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</si>
  <si>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</si>
  <si>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</si>
  <si>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</si>
  <si>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</si>
  <si>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</si>
  <si>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</si>
  <si>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</si>
  <si>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</si>
  <si>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</si>
  <si>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</si>
  <si>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</si>
  <si>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</si>
  <si>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</si>
  <si>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</si>
  <si>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</si>
  <si>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</si>
  <si>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</si>
  <si>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</si>
  <si>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</si>
  <si>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</si>
  <si>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</si>
  <si>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</si>
  <si>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</si>
  <si>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</si>
  <si>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</si>
  <si>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</si>
  <si>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</si>
  <si>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</si>
  <si>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</si>
  <si>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</si>
  <si>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</si>
  <si>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</si>
  <si>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</si>
  <si>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</si>
  <si>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</si>
  <si>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</si>
  <si>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</si>
  <si>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</si>
  <si>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</si>
  <si>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</si>
  <si>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</si>
  <si>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</si>
  <si>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</si>
  <si>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</si>
  <si>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</si>
  <si>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</si>
  <si>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</si>
  <si>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</si>
  <si>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</si>
  <si>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</si>
  <si>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</si>
  <si>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</si>
  <si>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</si>
  <si>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</si>
  <si>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</si>
  <si>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</si>
  <si>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</si>
  <si>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</si>
  <si>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</si>
  <si>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</si>
  <si>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</si>
  <si>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</si>
  <si>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</si>
  <si>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</si>
  <si>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</si>
  <si>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</si>
  <si>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</si>
  <si>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</si>
  <si>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</si>
  <si>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</si>
  <si>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</si>
  <si>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</si>
  <si>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</si>
  <si>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</si>
  <si>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</si>
  <si>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</si>
  <si>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</si>
  <si>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</si>
  <si>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</si>
  <si>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</si>
  <si>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</si>
  <si>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</si>
  <si>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</si>
  <si>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</si>
  <si>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</si>
  <si>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</si>
  <si>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</si>
  <si>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</si>
  <si>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</si>
  <si>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</si>
  <si>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</si>
  <si>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</si>
  <si>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</si>
  <si>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</si>
  <si>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</si>
  <si>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</si>
  <si>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</si>
  <si>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</si>
  <si>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</si>
  <si>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</si>
  <si>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</si>
  <si>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</si>
  <si>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</si>
  <si>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</si>
  <si>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</si>
  <si>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</si>
  <si>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</si>
  <si>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</si>
  <si>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</si>
  <si>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</si>
  <si>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</si>
  <si>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</si>
  <si>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</si>
  <si>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</si>
  <si>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</si>
  <si>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</si>
  <si>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</si>
  <si>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</si>
  <si>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</si>
  <si>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</si>
  <si>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</si>
  <si>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</si>
  <si>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</si>
  <si>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</si>
  <si>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</si>
  <si>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</si>
  <si>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</si>
  <si>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</si>
  <si>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</si>
  <si>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</si>
  <si>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</si>
  <si>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</si>
  <si>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</si>
  <si>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</si>
  <si>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</si>
  <si>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</si>
  <si>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</si>
  <si>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</si>
  <si>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</si>
  <si>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</si>
  <si>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</si>
  <si>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</si>
  <si>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</si>
  <si>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</si>
  <si>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</si>
  <si>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</si>
  <si>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</si>
  <si>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</si>
  <si>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</si>
  <si>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</si>
  <si>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</si>
  <si>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</si>
  <si>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</si>
  <si>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</si>
  <si>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</si>
  <si>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</si>
  <si>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</si>
  <si>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</si>
  <si>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</si>
  <si>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</si>
  <si>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</si>
  <si>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</si>
  <si>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</si>
  <si>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</si>
  <si>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</si>
  <si>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</si>
  <si>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</si>
  <si>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</si>
  <si>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</si>
  <si>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</si>
  <si>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</si>
  <si>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</si>
  <si>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</si>
  <si>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</si>
  <si>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</si>
  <si>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</si>
  <si>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</si>
  <si>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</si>
  <si>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</si>
  <si>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</si>
  <si>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</si>
  <si>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</si>
  <si>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</si>
  <si>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</si>
  <si>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</si>
  <si>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</si>
  <si>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</si>
  <si>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</si>
  <si>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</si>
  <si>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</si>
  <si>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</si>
  <si>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</si>
  <si>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</si>
  <si>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</si>
  <si>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</si>
  <si>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</si>
  <si>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</si>
  <si>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</si>
  <si>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</si>
  <si>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</si>
  <si>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</si>
  <si>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</si>
  <si>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</si>
  <si>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</si>
  <si>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</si>
  <si>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</si>
  <si>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</si>
  <si>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</si>
  <si>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</si>
  <si>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</si>
  <si>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</si>
  <si>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</si>
  <si>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</si>
  <si>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</si>
  <si>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</si>
  <si>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</si>
  <si>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</si>
  <si>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</si>
  <si>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</si>
  <si>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</si>
  <si>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</si>
  <si>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</si>
  <si>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</si>
  <si>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</si>
  <si>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</si>
  <si>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</si>
  <si>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</si>
  <si>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</si>
  <si>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</si>
  <si>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</si>
  <si>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</si>
  <si>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</si>
  <si>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</si>
  <si>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</si>
  <si>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</si>
  <si>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</si>
  <si>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</si>
  <si>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</si>
  <si>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</si>
  <si>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</si>
  <si>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</si>
  <si>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</si>
  <si>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</si>
  <si>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</si>
  <si>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</si>
  <si>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</si>
  <si>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</si>
  <si>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</si>
  <si>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</si>
  <si>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</si>
  <si>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</si>
  <si>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</si>
  <si>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</si>
  <si>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</si>
  <si>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</si>
  <si>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</si>
  <si>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</si>
  <si>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</si>
  <si>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</si>
  <si>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</si>
  <si>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</si>
  <si>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</si>
  <si>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</si>
  <si>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</si>
  <si>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</si>
  <si>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</si>
  <si>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</si>
  <si>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</si>
  <si>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</si>
  <si>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</si>
  <si>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</si>
  <si>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</si>
  <si>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</si>
  <si>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</si>
  <si>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</si>
  <si>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</si>
  <si>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</si>
  <si>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</si>
  <si>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</si>
  <si>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</si>
  <si>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</si>
  <si>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</si>
  <si>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</si>
  <si>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</si>
  <si>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</si>
  <si>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</si>
  <si>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</si>
  <si>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</si>
  <si>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</si>
  <si>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</si>
  <si>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</si>
  <si>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</si>
  <si>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</si>
  <si>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</si>
  <si>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</si>
  <si>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</si>
  <si>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</si>
  <si>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</si>
  <si>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</si>
  <si>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</si>
  <si>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</si>
  <si>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</si>
  <si>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</si>
  <si>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</si>
  <si>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</si>
  <si>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</si>
  <si>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</si>
  <si>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</si>
  <si>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</si>
  <si>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</si>
  <si>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</si>
  <si>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</si>
  <si>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</si>
  <si>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</si>
  <si>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</si>
  <si>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</si>
  <si>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</si>
  <si>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</si>
  <si>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</si>
  <si>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</si>
  <si>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</si>
  <si>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</si>
  <si>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</si>
  <si>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</si>
  <si>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</si>
  <si>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</si>
  <si>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</si>
  <si>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</si>
  <si>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</si>
  <si>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</si>
  <si>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</si>
  <si>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</si>
  <si>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</si>
  <si>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</si>
  <si>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</si>
  <si>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</si>
  <si>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</si>
  <si>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</si>
  <si>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</si>
  <si>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</si>
  <si>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</si>
  <si>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</si>
  <si>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</si>
  <si>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</si>
  <si>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</si>
  <si>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</si>
  <si>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</si>
  <si>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</si>
  <si>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</si>
  <si>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</si>
  <si>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</si>
  <si>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</si>
  <si>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</si>
  <si>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</si>
  <si>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</si>
  <si>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</si>
  <si>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</si>
  <si>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</si>
  <si>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</si>
  <si>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</si>
  <si>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</si>
  <si>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</si>
  <si>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</si>
  <si>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</si>
  <si>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</si>
  <si>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</si>
  <si>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</si>
  <si>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</si>
  <si>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</si>
  <si>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</si>
  <si>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</si>
  <si>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</si>
  <si>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</si>
  <si>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</si>
  <si>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</si>
  <si>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</si>
  <si>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</si>
  <si>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</si>
  <si>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</si>
  <si>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</si>
  <si>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</si>
  <si>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</si>
  <si>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</si>
  <si>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</si>
  <si>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</si>
  <si>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</si>
  <si>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</si>
  <si>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</si>
  <si>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</si>
  <si>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</si>
  <si>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</si>
  <si>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</si>
  <si>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</si>
  <si>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</si>
  <si>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</si>
  <si>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</si>
  <si>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</si>
  <si>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</si>
  <si>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</si>
  <si>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</si>
  <si>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</si>
  <si>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</si>
  <si>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</si>
  <si>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</si>
  <si>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</si>
  <si>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</si>
  <si>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</si>
  <si>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</si>
  <si>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</si>
  <si>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</si>
  <si>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</si>
  <si>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</si>
  <si>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</si>
  <si>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</si>
  <si>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</si>
  <si>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</si>
  <si>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</si>
  <si>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</si>
  <si>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</si>
  <si>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</si>
  <si>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</si>
  <si>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</si>
  <si>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</si>
  <si>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</si>
  <si>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</si>
  <si>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</si>
  <si>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</si>
  <si>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</si>
  <si>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</si>
  <si>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</si>
  <si>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</si>
  <si>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</si>
  <si>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</si>
  <si>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</si>
  <si>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</si>
  <si>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</si>
  <si>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</si>
  <si>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</si>
  <si>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</si>
  <si>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</si>
  <si>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</si>
  <si>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</si>
  <si>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</si>
  <si>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</si>
  <si>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</si>
  <si>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</si>
  <si>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</si>
  <si>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</si>
  <si>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</si>
  <si>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</si>
  <si>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</si>
  <si>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</si>
  <si>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</si>
  <si>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</si>
  <si>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</si>
  <si>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</si>
  <si>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</si>
  <si>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</si>
  <si>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</si>
  <si>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</si>
  <si>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</si>
  <si>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</si>
  <si>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</si>
  <si>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</si>
  <si>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</si>
  <si>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</si>
  <si>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</si>
  <si>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</si>
  <si>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</si>
  <si>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</si>
  <si>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</si>
  <si>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</si>
  <si>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</si>
  <si>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</si>
  <si>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</si>
  <si>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</si>
  <si>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</si>
  <si>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</si>
  <si>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</si>
  <si>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</si>
  <si>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</si>
  <si>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</si>
  <si>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</si>
  <si>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</si>
  <si>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</si>
  <si>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</si>
  <si>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</si>
  <si>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</si>
  <si>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</si>
  <si>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</si>
  <si>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</si>
  <si>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</si>
  <si>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</si>
  <si>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</si>
  <si>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</si>
  <si>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</si>
  <si>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</si>
  <si>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</si>
  <si>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</si>
  <si>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</si>
  <si>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</si>
  <si>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</si>
  <si>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</si>
  <si>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</si>
  <si>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</si>
  <si>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</si>
  <si>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</si>
  <si>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</si>
  <si>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</si>
  <si>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</si>
  <si>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</si>
  <si>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</si>
  <si>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</si>
  <si>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</si>
  <si>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</si>
  <si>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</si>
  <si>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</si>
  <si>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</si>
  <si>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</si>
  <si>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</si>
  <si>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</si>
  <si>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</si>
  <si>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</si>
  <si>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</si>
  <si>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</si>
  <si>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</si>
  <si>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</si>
  <si>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</si>
  <si>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</si>
  <si>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</si>
  <si>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</si>
  <si>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</si>
  <si>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</si>
  <si>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</si>
  <si>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</si>
  <si>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</si>
  <si>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</si>
  <si>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</si>
  <si>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</si>
  <si>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</si>
  <si>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</si>
  <si>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</si>
  <si>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</si>
  <si>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</si>
  <si>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</si>
  <si>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</si>
  <si>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</si>
  <si>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</si>
  <si>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</si>
  <si>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</si>
  <si>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</si>
  <si>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</si>
  <si>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</si>
  <si>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</si>
  <si>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</si>
  <si>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</si>
  <si>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</si>
  <si>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</si>
  <si>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</si>
  <si>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</si>
  <si>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</si>
  <si>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</si>
  <si>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</si>
  <si>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</si>
  <si>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</si>
  <si>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</si>
  <si>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</si>
  <si>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</si>
  <si>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</si>
  <si>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</si>
  <si>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</si>
  <si>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</si>
  <si>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</si>
  <si>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</si>
  <si>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</si>
  <si>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</si>
  <si>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</si>
  <si>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</si>
  <si>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</si>
  <si>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</si>
  <si>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</si>
  <si>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</si>
  <si>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</si>
  <si>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</si>
  <si>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</si>
  <si>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</si>
  <si>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</si>
  <si>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</si>
  <si>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</si>
  <si>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</si>
  <si>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</si>
  <si>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</si>
  <si>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</si>
  <si>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</si>
  <si>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</si>
  <si>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</si>
  <si>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</si>
  <si>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</si>
  <si>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</si>
  <si>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</si>
  <si>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</si>
  <si>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</si>
  <si>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</si>
  <si>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</si>
  <si>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</si>
  <si>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</si>
  <si>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</si>
  <si>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</si>
  <si>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</si>
  <si>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</si>
  <si>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</si>
  <si>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</si>
  <si>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</si>
  <si>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</si>
  <si>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</si>
  <si>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</si>
  <si>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</si>
  <si>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</si>
  <si>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</si>
  <si>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</si>
  <si>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</si>
  <si>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</si>
  <si>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</si>
  <si>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</si>
  <si>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</si>
  <si>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</si>
  <si>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</si>
  <si>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</si>
  <si>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</si>
  <si>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</si>
  <si>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</si>
  <si>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</si>
  <si>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</si>
  <si>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</si>
  <si>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</si>
  <si>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</si>
  <si>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</si>
  <si>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</si>
  <si>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</si>
  <si>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</si>
  <si>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</si>
  <si>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</si>
  <si>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</si>
  <si>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</si>
  <si>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</si>
  <si>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</si>
  <si>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</si>
  <si>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</si>
  <si>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</si>
  <si>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</si>
  <si>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</si>
  <si>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</si>
  <si>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</si>
  <si>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</si>
  <si>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</si>
  <si>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</si>
  <si>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</si>
  <si>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</si>
  <si>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</si>
  <si>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</si>
  <si>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</si>
  <si>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</si>
  <si>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</si>
  <si>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</si>
  <si>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</si>
  <si>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</si>
  <si>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</si>
  <si>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</si>
  <si>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</si>
  <si>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</si>
  <si>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</si>
  <si>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</si>
  <si>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</si>
  <si>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</si>
  <si>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</si>
  <si>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</si>
  <si>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</si>
  <si>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</si>
  <si>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</si>
  <si>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</si>
  <si>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</si>
  <si>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</si>
  <si>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</si>
  <si>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</si>
  <si>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</si>
  <si>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</si>
  <si>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</si>
  <si>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</si>
  <si>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</si>
  <si>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</si>
  <si>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</si>
  <si>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</si>
  <si>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</si>
  <si>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</si>
  <si>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</si>
  <si>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</si>
  <si>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</si>
  <si>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</si>
  <si>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</si>
  <si>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</si>
  <si>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</si>
  <si>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</si>
  <si>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</si>
  <si>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</si>
  <si>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</si>
  <si>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</si>
  <si>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</si>
  <si>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</si>
  <si>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</si>
  <si>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</si>
  <si>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</si>
  <si>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</si>
  <si>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</si>
  <si>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</si>
  <si>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</si>
  <si>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</si>
  <si>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</si>
  <si>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</si>
  <si>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</si>
  <si>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</si>
  <si>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</si>
  <si>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</si>
  <si>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</si>
  <si>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</si>
  <si>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</si>
  <si>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</si>
  <si>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</si>
  <si>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</si>
  <si>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</si>
  <si>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</si>
  <si>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</si>
  <si>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</si>
  <si>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</si>
  <si>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</si>
  <si>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</si>
  <si>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</si>
  <si>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</si>
  <si>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</si>
  <si>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</si>
  <si>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</si>
  <si>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</si>
  <si>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</si>
  <si>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</si>
  <si>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</si>
  <si>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</si>
  <si>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</si>
  <si>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</si>
  <si>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</si>
  <si>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</si>
  <si>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</si>
  <si>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</si>
  <si>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</si>
  <si>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</si>
  <si>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</si>
  <si>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</si>
  <si>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</si>
  <si>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</si>
  <si>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</si>
  <si>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</si>
  <si>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</si>
  <si>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</si>
  <si>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</si>
  <si>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</si>
  <si>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</si>
  <si>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</si>
  <si>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</si>
  <si>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</si>
  <si>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</si>
  <si>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</si>
  <si>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</si>
  <si>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</si>
  <si>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</si>
  <si>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</si>
  <si>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</si>
  <si>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</si>
  <si>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</si>
  <si>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</si>
  <si>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</si>
  <si>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</si>
  <si>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</si>
  <si>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</si>
  <si>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</si>
  <si>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</si>
  <si>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</si>
  <si>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</si>
  <si>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</si>
  <si>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</si>
  <si>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</si>
  <si>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</si>
  <si>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</si>
  <si>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</si>
  <si>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</si>
  <si>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</si>
  <si>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</si>
  <si>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</si>
  <si>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</si>
  <si>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</si>
  <si>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</si>
  <si>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</si>
  <si>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</si>
  <si>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</si>
  <si>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</si>
  <si>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</si>
  <si>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</si>
  <si>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</si>
  <si>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</si>
  <si>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</si>
  <si>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</si>
  <si>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</si>
  <si>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</si>
  <si>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</si>
  <si>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</si>
  <si>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</si>
  <si>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</si>
  <si>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</si>
  <si>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</si>
  <si>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</si>
  <si>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</si>
  <si>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</si>
  <si>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</si>
  <si>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</si>
  <si>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</si>
  <si>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</si>
  <si>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</si>
  <si>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</si>
  <si>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</si>
  <si>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</si>
  <si>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</si>
  <si>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</si>
  <si>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</si>
  <si>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</si>
  <si>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</si>
  <si>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</si>
  <si>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</si>
  <si>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</si>
  <si>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</si>
  <si>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</si>
  <si>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</si>
  <si>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</si>
  <si>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</si>
  <si>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</si>
  <si>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</si>
  <si>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</si>
  <si>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</si>
  <si>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</si>
  <si>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</si>
  <si>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</si>
  <si>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</si>
  <si>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</si>
  <si>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</si>
  <si>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</si>
  <si>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</si>
  <si>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</si>
  <si>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</si>
  <si>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</si>
  <si>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</si>
  <si>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</si>
  <si>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</si>
  <si>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</si>
  <si>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</si>
  <si>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</si>
  <si>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</si>
  <si>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</si>
  <si>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</si>
  <si>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</si>
  <si>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</si>
  <si>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</si>
  <si>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</si>
  <si>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</si>
  <si>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</si>
  <si>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</si>
  <si>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</si>
  <si>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</si>
  <si>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</si>
  <si>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</si>
  <si>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</si>
  <si>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</si>
  <si>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</si>
  <si>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</si>
  <si>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</si>
  <si>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</si>
  <si>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</si>
  <si>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</si>
  <si>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</si>
  <si>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</si>
  <si>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</si>
  <si>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</si>
  <si>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</si>
  <si>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</si>
  <si>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</si>
  <si>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</si>
  <si>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</si>
  <si>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</si>
  <si>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</si>
  <si>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</si>
  <si>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</si>
  <si>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</si>
  <si>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</si>
  <si>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</si>
  <si>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</si>
  <si>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</si>
  <si>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</si>
  <si>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</si>
  <si>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</si>
  <si>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</si>
  <si>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</si>
  <si>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</si>
  <si>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</si>
  <si>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</si>
  <si>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</si>
  <si>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</si>
  <si>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</si>
  <si>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</si>
  <si>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</si>
  <si>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</si>
  <si>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</si>
  <si>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</si>
  <si>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</si>
  <si>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</si>
  <si>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</si>
  <si>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</si>
  <si>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</si>
  <si>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</si>
  <si>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</si>
  <si>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</si>
  <si>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</si>
  <si>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</si>
  <si>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</si>
  <si>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</si>
  <si>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</si>
  <si>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</si>
  <si>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</si>
  <si>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</si>
  <si>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</si>
  <si>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</si>
  <si>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</si>
  <si>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</si>
  <si>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</si>
  <si>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</si>
  <si>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</si>
  <si>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</si>
  <si>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</si>
  <si>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</si>
  <si>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</si>
  <si>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</si>
  <si>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</si>
  <si>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</si>
  <si>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</si>
  <si>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</si>
  <si>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</si>
  <si>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</si>
  <si>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</si>
  <si>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</si>
  <si>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</si>
  <si>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</si>
  <si>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</si>
  <si>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</si>
  <si>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</si>
  <si>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</si>
  <si>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</si>
  <si>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</si>
  <si>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</si>
  <si>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</si>
  <si>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</si>
  <si>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</si>
  <si>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</si>
  <si>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</si>
  <si>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</si>
  <si>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</si>
  <si>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</si>
  <si>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</si>
  <si>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</si>
  <si>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</si>
  <si>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</si>
  <si>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</si>
  <si>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</si>
  <si>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</si>
  <si>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</si>
  <si>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</si>
  <si>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</si>
  <si>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</si>
  <si>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</si>
  <si>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</si>
  <si>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</si>
  <si>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</si>
  <si>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</si>
  <si>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</si>
  <si>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</si>
  <si>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</si>
  <si>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</si>
  <si>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</si>
  <si>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</si>
  <si>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</si>
  <si>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</si>
  <si>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</si>
  <si>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</si>
  <si>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</si>
  <si>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</si>
  <si>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</si>
  <si>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</si>
  <si>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</si>
  <si>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</si>
  <si>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</si>
  <si>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</si>
  <si>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</si>
  <si>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</si>
  <si>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</si>
  <si>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</si>
  <si>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</si>
  <si>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</si>
  <si>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</si>
  <si>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</si>
  <si>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</si>
  <si>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</si>
  <si>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</si>
  <si>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</si>
  <si>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</si>
  <si>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</si>
  <si>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</si>
  <si>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</si>
  <si>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</si>
  <si>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</si>
  <si>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</si>
  <si>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</si>
  <si>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</si>
  <si>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</si>
  <si>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</si>
  <si>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</si>
  <si>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</si>
  <si>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</si>
  <si>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</si>
  <si>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</si>
  <si>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</si>
  <si>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</si>
  <si>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</si>
  <si>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</si>
  <si>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</si>
  <si>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</si>
  <si>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</si>
  <si>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</si>
  <si>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</si>
  <si>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</si>
  <si>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</si>
  <si>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</si>
  <si>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</si>
  <si>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</si>
  <si>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</si>
  <si>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</si>
  <si>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</si>
  <si>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</si>
  <si>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</si>
  <si>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</si>
  <si>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</si>
  <si>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</si>
  <si>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</si>
  <si>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</si>
  <si>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</si>
  <si>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</si>
  <si>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</si>
  <si>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</si>
  <si>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</si>
  <si>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</si>
  <si>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</si>
  <si>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</si>
  <si>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</si>
  <si>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</si>
  <si>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</si>
  <si>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</si>
  <si>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</si>
  <si>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</si>
  <si>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</si>
  <si>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</si>
  <si>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</si>
  <si>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</si>
  <si>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</si>
  <si>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</si>
  <si>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</si>
  <si>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</si>
  <si>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</si>
  <si>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</si>
  <si>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</si>
  <si>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</si>
  <si>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</si>
  <si>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</si>
  <si>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</si>
  <si>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</si>
  <si>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</si>
  <si>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</si>
  <si>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</si>
  <si>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</si>
  <si>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</si>
  <si>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</si>
  <si>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</si>
  <si>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</si>
  <si>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</si>
  <si>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</si>
  <si>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</si>
  <si>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</si>
  <si>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</si>
  <si>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</si>
  <si>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</si>
  <si>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</si>
  <si>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</si>
  <si>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</si>
  <si>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</si>
  <si>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</si>
  <si>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</si>
  <si>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</si>
  <si>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</si>
  <si>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</si>
  <si>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</si>
  <si>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</si>
  <si>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</si>
  <si>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</si>
  <si>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</si>
  <si>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</si>
  <si>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</si>
  <si>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</si>
  <si>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</si>
  <si>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</si>
  <si>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</si>
  <si>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</si>
  <si>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</si>
  <si>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</si>
  <si>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</si>
  <si>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</si>
  <si>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</si>
  <si>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</si>
  <si>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</si>
  <si>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</si>
  <si>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</si>
  <si>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</si>
  <si>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</si>
  <si>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</si>
  <si>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</si>
  <si>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</si>
  <si>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</si>
  <si>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</si>
  <si>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</si>
  <si>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</si>
  <si>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</si>
  <si>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</si>
  <si>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</si>
  <si>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</si>
  <si>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</si>
  <si>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</si>
  <si>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</si>
  <si>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</si>
  <si>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</si>
  <si>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</si>
  <si>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</si>
  <si>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</si>
  <si>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</si>
  <si>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</si>
  <si>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</si>
  <si>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</si>
  <si>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</si>
  <si>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</si>
  <si>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</si>
  <si>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</si>
  <si>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</si>
  <si>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</si>
  <si>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</si>
  <si>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</si>
  <si>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</si>
  <si>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</si>
  <si>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</si>
  <si>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</si>
  <si>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</si>
  <si>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</si>
  <si>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</si>
  <si>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</si>
  <si>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</si>
  <si>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</si>
  <si>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</si>
  <si>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</si>
  <si>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</si>
  <si>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</si>
  <si>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</si>
  <si>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</si>
  <si>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</si>
  <si>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</si>
  <si>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</si>
  <si>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</si>
  <si>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</si>
  <si>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</si>
  <si>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</si>
  <si>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</si>
  <si>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</si>
  <si>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</si>
  <si>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</si>
  <si>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</si>
  <si>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</si>
  <si>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</si>
  <si>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</si>
  <si>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</si>
  <si>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</si>
  <si>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</si>
  <si>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</si>
  <si>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</si>
  <si>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</si>
  <si>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</si>
  <si>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</si>
  <si>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</si>
  <si>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</si>
  <si>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</si>
  <si>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</si>
  <si>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</si>
  <si>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</si>
  <si>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</si>
  <si>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</si>
  <si>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</si>
  <si>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</si>
  <si>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</si>
  <si>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</si>
  <si>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</si>
  <si>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</si>
  <si>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</si>
  <si>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</si>
  <si>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</si>
  <si>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</si>
  <si>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</si>
  <si>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</si>
  <si>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</si>
  <si>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</si>
  <si>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</si>
  <si>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</si>
  <si>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</si>
  <si>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</si>
  <si>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</si>
  <si>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</si>
  <si>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</si>
  <si>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</si>
  <si>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</si>
  <si>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</si>
  <si>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</si>
  <si>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</si>
  <si>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</si>
  <si>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</si>
  <si>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</si>
  <si>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</si>
  <si>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</si>
  <si>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</si>
  <si>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</si>
  <si>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</si>
  <si>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</si>
  <si>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</si>
  <si>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</si>
  <si>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</si>
  <si>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</si>
  <si>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</si>
  <si>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</si>
  <si>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</si>
  <si>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</si>
  <si>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</si>
  <si>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</si>
  <si>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</si>
  <si>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</si>
  <si>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</si>
  <si>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</si>
  <si>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</si>
  <si>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</si>
  <si>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</si>
  <si>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</si>
  <si>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</si>
  <si>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</si>
  <si>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</si>
  <si>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</si>
  <si>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</si>
  <si>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</si>
  <si>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</si>
  <si>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</si>
  <si>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</si>
  <si>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</si>
  <si>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</si>
  <si>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</si>
  <si>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</si>
  <si>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</si>
  <si>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</si>
  <si>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</si>
  <si>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</si>
  <si>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</si>
  <si>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</si>
  <si>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</si>
  <si>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</si>
  <si>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</si>
  <si>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</si>
  <si>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</si>
  <si>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</si>
  <si>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</si>
  <si>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</si>
  <si>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</si>
  <si>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</si>
  <si>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</si>
  <si>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</si>
  <si>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</si>
  <si>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</si>
  <si>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</si>
  <si>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</si>
  <si>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</si>
  <si>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</si>
  <si>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</si>
  <si>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</si>
  <si>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</si>
  <si>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</si>
  <si>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</si>
  <si>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</si>
  <si>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</si>
  <si>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</si>
  <si>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</si>
  <si>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</si>
  <si>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</si>
  <si>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</si>
  <si>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</si>
  <si>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</si>
  <si>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</si>
  <si>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</si>
  <si>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</si>
  <si>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</si>
  <si>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</si>
  <si>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</si>
  <si>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</si>
  <si>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</si>
  <si>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</si>
  <si>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</si>
  <si>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</si>
  <si>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</si>
  <si>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</si>
  <si>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</si>
  <si>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</si>
  <si>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</si>
  <si>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</si>
  <si>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</si>
  <si>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</si>
  <si>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</si>
  <si>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</si>
  <si>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</si>
  <si>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</si>
  <si>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</si>
  <si>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</si>
  <si>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</si>
  <si>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</si>
  <si>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</si>
  <si>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</si>
  <si>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</si>
  <si>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</si>
  <si>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</si>
  <si>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</si>
  <si>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</si>
  <si>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</si>
  <si>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</si>
  <si>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</si>
  <si>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</si>
  <si>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</si>
  <si>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</si>
  <si>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</si>
  <si>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</si>
  <si>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</si>
  <si>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</si>
  <si>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</si>
  <si>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</si>
  <si>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</si>
  <si>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</si>
  <si>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</si>
  <si>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</si>
  <si>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</si>
  <si>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</si>
  <si>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</si>
  <si>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</si>
  <si>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</si>
  <si>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</si>
  <si>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</si>
  <si>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</si>
  <si>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</si>
  <si>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</si>
  <si>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</si>
  <si>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</si>
  <si>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</si>
  <si>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</si>
  <si>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</si>
  <si>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</si>
  <si>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</si>
  <si>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</si>
  <si>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</si>
  <si>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</si>
  <si>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</si>
  <si>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</si>
  <si>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</si>
  <si>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</si>
  <si>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</si>
  <si>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</si>
  <si>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</si>
  <si>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</si>
  <si>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</si>
  <si>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</si>
  <si>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</si>
  <si>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</si>
  <si>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</si>
  <si>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</si>
  <si>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</si>
  <si>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</si>
  <si>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</si>
  <si>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</si>
  <si>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</si>
  <si>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</si>
  <si>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</si>
  <si>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</si>
  <si>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</si>
  <si>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</si>
  <si>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</si>
  <si>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</si>
  <si>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</si>
  <si>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</si>
  <si>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</si>
  <si>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</si>
  <si>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</si>
  <si>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</si>
  <si>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</si>
  <si>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</si>
  <si>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</si>
  <si>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</si>
  <si>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</si>
  <si>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</si>
  <si>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</si>
  <si>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</si>
  <si>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</si>
  <si>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</si>
  <si>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</si>
  <si>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</si>
  <si>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</si>
  <si>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</si>
  <si>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</si>
  <si>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</si>
  <si>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</si>
  <si>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</si>
  <si>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</si>
  <si>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</si>
  <si>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</si>
  <si>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</si>
  <si>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</si>
  <si>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</si>
  <si>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</si>
  <si>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</si>
  <si>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</si>
  <si>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</si>
  <si>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</si>
  <si>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</si>
  <si>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</si>
  <si>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</si>
  <si>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</si>
  <si>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</si>
  <si>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</si>
  <si>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</si>
  <si>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</si>
  <si>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</si>
  <si>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</si>
  <si>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</si>
  <si>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</si>
  <si>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</si>
  <si>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</si>
  <si>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</si>
  <si>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</si>
  <si>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</si>
  <si>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</si>
  <si>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</si>
  <si>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</si>
  <si>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</si>
  <si>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</si>
  <si>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</si>
  <si>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</si>
  <si>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</si>
  <si>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</si>
  <si>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</si>
  <si>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</si>
  <si>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</si>
  <si>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</si>
  <si>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</si>
  <si>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</si>
  <si>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</si>
  <si>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</si>
  <si>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</si>
  <si>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</si>
  <si>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</si>
  <si>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</si>
  <si>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</si>
  <si>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</si>
  <si>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</si>
  <si>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</si>
  <si>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</si>
  <si>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</si>
  <si>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</si>
  <si>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</si>
  <si>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</si>
  <si>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</si>
  <si>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</si>
  <si>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</si>
  <si>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</si>
  <si>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</si>
  <si>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</si>
  <si>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</si>
  <si>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</si>
  <si>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</si>
  <si>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</si>
  <si>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</si>
  <si>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</si>
  <si>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</si>
  <si>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</si>
  <si>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</si>
  <si>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</si>
  <si>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</si>
  <si>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</si>
  <si>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</si>
  <si>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</si>
  <si>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</si>
  <si>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</si>
  <si>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</si>
  <si>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</si>
  <si>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</si>
  <si>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</si>
  <si>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</si>
  <si>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</si>
  <si>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</si>
  <si>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</si>
  <si>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</si>
  <si>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</si>
  <si>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</si>
  <si>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</si>
  <si>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</si>
  <si>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</si>
  <si>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</si>
  <si>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</si>
  <si>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</si>
  <si>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</si>
  <si>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</si>
  <si>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</si>
  <si>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</si>
  <si>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</si>
  <si>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</si>
  <si>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</si>
  <si>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</si>
  <si>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</si>
  <si>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</si>
  <si>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</si>
  <si>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</si>
  <si>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</si>
  <si>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</si>
  <si>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</si>
  <si>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</si>
  <si>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</si>
  <si>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</si>
  <si>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</si>
  <si>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</si>
  <si>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</si>
  <si>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</si>
  <si>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</si>
  <si>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</si>
  <si>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</si>
  <si>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</si>
  <si>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</si>
  <si>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</si>
  <si>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</si>
  <si>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</si>
  <si>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</si>
  <si>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</si>
  <si>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</si>
  <si>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</si>
  <si>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</si>
  <si>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</si>
  <si>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</si>
  <si>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</si>
  <si>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</si>
  <si>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</si>
  <si>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</si>
  <si>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</si>
  <si>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</si>
  <si>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</si>
  <si>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</si>
  <si>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</si>
  <si>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</si>
  <si>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</si>
  <si>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</si>
  <si>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</si>
  <si>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</si>
  <si>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</si>
  <si>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</si>
  <si>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</si>
  <si>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</si>
  <si>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</si>
  <si>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</si>
  <si>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</si>
  <si>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</si>
  <si>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</si>
  <si>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</si>
  <si>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</si>
  <si>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</si>
  <si>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</si>
  <si>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</si>
  <si>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</si>
  <si>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</si>
  <si>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</si>
  <si>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</si>
  <si>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</si>
  <si>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</si>
  <si>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</si>
  <si>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</si>
  <si>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</si>
  <si>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</si>
  <si>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</si>
  <si>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</si>
  <si>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</si>
  <si>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</si>
  <si>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</si>
  <si>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</si>
  <si>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</si>
  <si>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</si>
  <si>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</si>
  <si>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</si>
  <si>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</si>
  <si>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</si>
  <si>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</si>
  <si>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</si>
  <si>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</si>
  <si>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</si>
  <si>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</si>
  <si>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</si>
  <si>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</si>
  <si>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</si>
  <si>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</si>
  <si>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</si>
  <si>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</si>
  <si>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</si>
  <si>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</si>
  <si>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</si>
  <si>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</si>
  <si>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</si>
  <si>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</si>
  <si>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</si>
  <si>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</si>
  <si>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</si>
  <si>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</si>
  <si>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</si>
  <si>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</si>
  <si>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</si>
  <si>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</si>
  <si>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</si>
  <si>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</si>
  <si>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</si>
  <si>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</si>
  <si>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</si>
  <si>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</si>
  <si>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</si>
  <si>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</si>
  <si>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</si>
  <si>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</si>
  <si>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</si>
  <si>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</si>
  <si>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</si>
  <si>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</si>
  <si>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</si>
  <si>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</si>
  <si>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</si>
  <si>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</si>
  <si>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</si>
  <si>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</si>
  <si>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</si>
  <si>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</si>
  <si>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</si>
  <si>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</si>
  <si>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</si>
  <si>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</si>
  <si>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</si>
  <si>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</si>
  <si>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</si>
  <si>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</si>
  <si>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</si>
  <si>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</si>
  <si>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</si>
  <si>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</si>
  <si>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</si>
  <si>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</si>
  <si>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</si>
  <si>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</si>
  <si>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</si>
  <si>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</si>
  <si>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</si>
  <si>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</si>
  <si>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</si>
  <si>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</si>
  <si>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</si>
  <si>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</si>
  <si>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</si>
  <si>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</si>
  <si>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</si>
  <si>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</si>
  <si>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</si>
  <si>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</si>
  <si>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</si>
  <si>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</si>
  <si>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</si>
  <si>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</si>
  <si>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</si>
  <si>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</si>
  <si>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</si>
  <si>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</si>
  <si>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</si>
  <si>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</si>
  <si>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</si>
  <si>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</si>
  <si>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</si>
  <si>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</si>
  <si>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</si>
  <si>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</si>
  <si>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</si>
  <si>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</si>
  <si>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</si>
  <si>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</si>
  <si>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</si>
  <si>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</si>
  <si>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</si>
  <si>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</si>
  <si>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</si>
  <si>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</si>
  <si>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</si>
  <si>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</si>
  <si>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</si>
  <si>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</si>
  <si>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</si>
  <si>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</si>
  <si>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</si>
  <si>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</si>
  <si>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</si>
  <si>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</si>
  <si>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</si>
  <si>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</si>
  <si>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</si>
  <si>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</si>
  <si>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</si>
  <si>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</si>
  <si>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</si>
  <si>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</si>
  <si>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</si>
  <si>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</si>
  <si>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</si>
  <si>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</si>
  <si>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</si>
  <si>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</si>
  <si>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</si>
  <si>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</si>
  <si>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</si>
  <si>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</si>
  <si>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</si>
  <si>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</si>
  <si>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</si>
  <si>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</si>
  <si>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</si>
  <si>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</si>
  <si>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</si>
  <si>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</si>
  <si>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</si>
  <si>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</si>
  <si>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</si>
  <si>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</si>
  <si>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</si>
  <si>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</si>
  <si>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</si>
  <si>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</si>
  <si>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</si>
  <si>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</si>
  <si>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</si>
  <si>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</si>
  <si>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</si>
  <si>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</si>
  <si>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</si>
  <si>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</si>
  <si>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</si>
  <si>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</si>
  <si>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</si>
  <si>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</si>
  <si>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</si>
  <si>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</si>
  <si>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</si>
  <si>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</si>
  <si>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</si>
  <si>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</si>
  <si>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</si>
  <si>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</si>
  <si>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</si>
  <si>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</si>
  <si>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</si>
  <si>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</si>
  <si>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</si>
  <si>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</si>
  <si>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</si>
  <si>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</si>
  <si>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</si>
  <si>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</si>
  <si>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</si>
  <si>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</si>
  <si>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</si>
  <si>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</si>
  <si>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</si>
  <si>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</si>
  <si>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</si>
  <si>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</si>
  <si>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</si>
  <si>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</si>
  <si>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</si>
  <si>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</si>
  <si>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</si>
  <si>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</si>
  <si>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</si>
  <si>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</si>
  <si>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</si>
  <si>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</si>
  <si>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</si>
  <si>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</si>
  <si>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</si>
  <si>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</si>
  <si>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</si>
  <si>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</si>
  <si>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</si>
  <si>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</si>
  <si>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</si>
  <si>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</si>
  <si>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</si>
  <si>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</si>
  <si>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</si>
  <si>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</si>
  <si>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</si>
  <si>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</si>
  <si>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</si>
  <si>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</si>
  <si>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</si>
  <si>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</si>
  <si>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</si>
  <si>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</si>
  <si>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</si>
  <si>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</si>
  <si>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</si>
  <si>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</si>
  <si>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</si>
  <si>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</si>
  <si>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</si>
  <si>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</si>
  <si>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</si>
  <si>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</si>
  <si>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</si>
  <si>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</si>
  <si>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</si>
  <si>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</si>
  <si>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</si>
  <si>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</si>
  <si>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</si>
  <si>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</si>
  <si>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</si>
  <si>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</si>
  <si>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</si>
  <si>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</si>
  <si>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</si>
  <si>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</si>
  <si>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</si>
  <si>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</si>
  <si>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</si>
  <si>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</si>
  <si>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</si>
  <si>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</si>
  <si>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</si>
  <si>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</si>
  <si>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</si>
  <si>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</si>
  <si>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</si>
  <si>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</si>
  <si>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</si>
  <si>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</si>
  <si>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</si>
  <si>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</si>
  <si>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</si>
  <si>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</si>
  <si>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</si>
  <si>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</si>
  <si>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</si>
  <si>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</si>
  <si>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</si>
  <si>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</si>
  <si>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</si>
  <si>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</si>
  <si>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</si>
  <si>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</si>
  <si>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</si>
  <si>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</si>
  <si>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</si>
  <si>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</si>
  <si>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</si>
  <si>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</si>
  <si>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</si>
  <si>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</si>
  <si>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</si>
  <si>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</si>
  <si>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</si>
  <si>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</si>
  <si>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</si>
  <si>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</si>
  <si>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</si>
  <si>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</si>
  <si>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</si>
  <si>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</si>
  <si>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</si>
  <si>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</si>
  <si>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</si>
  <si>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</si>
  <si>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</si>
  <si>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</si>
  <si>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</si>
  <si>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</si>
  <si>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</si>
  <si>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</si>
  <si>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</si>
  <si>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</si>
  <si>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</si>
  <si>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</si>
  <si>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</si>
  <si>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</si>
  <si>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</si>
  <si>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</si>
  <si>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</si>
  <si>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</si>
  <si>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</si>
  <si>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</si>
  <si>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</si>
  <si>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</si>
  <si>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</si>
  <si>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</si>
  <si>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</si>
  <si>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</si>
  <si>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</si>
  <si>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</si>
  <si>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</si>
  <si>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</si>
  <si>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</si>
  <si>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</si>
  <si>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</si>
  <si>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</si>
  <si>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</si>
  <si>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</si>
  <si>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</si>
  <si>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</si>
  <si>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</si>
  <si>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</si>
  <si>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</si>
  <si>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</si>
  <si>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</si>
  <si>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</si>
  <si>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</si>
  <si>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</si>
  <si>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</si>
  <si>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</si>
  <si>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</si>
  <si>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</si>
  <si>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</si>
  <si>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</si>
  <si>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</si>
  <si>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</si>
  <si>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</si>
  <si>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</si>
  <si>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</si>
  <si>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</si>
  <si>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</si>
  <si>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</si>
  <si>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</si>
  <si>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</si>
  <si>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</si>
  <si>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</si>
  <si>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</si>
  <si>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</si>
  <si>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</si>
  <si>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</si>
  <si>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</si>
  <si>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</si>
  <si>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</si>
  <si>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</si>
  <si>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</si>
  <si>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</si>
  <si>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</si>
  <si>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</si>
  <si>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</si>
  <si>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</si>
  <si>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</si>
  <si>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</si>
  <si>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</si>
  <si>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</si>
  <si>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</si>
  <si>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</si>
  <si>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</si>
  <si>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</si>
  <si>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</si>
  <si>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</si>
  <si>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</si>
  <si>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</si>
  <si>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</si>
  <si>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</si>
  <si>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</si>
  <si>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</si>
  <si>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</si>
  <si>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</si>
  <si>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</si>
  <si>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</si>
  <si>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</si>
  <si>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</si>
  <si>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</si>
  <si>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</si>
  <si>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</si>
  <si>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</si>
  <si>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</si>
  <si>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</si>
  <si>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</si>
  <si>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</si>
  <si>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</si>
  <si>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</si>
  <si>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</si>
  <si>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</si>
  <si>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</si>
  <si>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</si>
  <si>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</si>
  <si>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</si>
  <si>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</si>
  <si>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</si>
  <si>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</si>
  <si>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</si>
  <si>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</si>
  <si>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</si>
  <si>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</si>
  <si>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</si>
  <si>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</si>
  <si>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</si>
  <si>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</si>
  <si>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</si>
  <si>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</si>
  <si>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</si>
  <si>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</si>
  <si>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</si>
  <si>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</si>
  <si>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</si>
  <si>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</si>
  <si>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</si>
  <si>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</si>
  <si>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</si>
  <si>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</si>
  <si>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</si>
  <si>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</si>
  <si>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</si>
  <si>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</si>
  <si>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</si>
  <si>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</si>
  <si>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</si>
  <si>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</si>
  <si>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</si>
  <si>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</si>
  <si>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</si>
  <si>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</si>
  <si>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</si>
  <si>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</si>
  <si>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</si>
  <si>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</si>
  <si>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</si>
  <si>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</si>
  <si>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</si>
  <si>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</si>
  <si>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</si>
  <si>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</si>
  <si>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</si>
  <si>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</si>
  <si>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</si>
  <si>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</si>
  <si>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</si>
  <si>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</si>
  <si>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</si>
  <si>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</si>
  <si>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</si>
  <si>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</si>
  <si>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</si>
  <si>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</si>
  <si>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</si>
  <si>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</si>
  <si>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</si>
  <si>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</si>
  <si>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</si>
  <si>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</si>
  <si>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</si>
  <si>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</si>
  <si>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</si>
  <si>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</si>
  <si>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</si>
  <si>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</si>
  <si>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</si>
  <si>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</si>
  <si>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</si>
  <si>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</si>
  <si>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</si>
  <si>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</si>
  <si>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</si>
  <si>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</si>
  <si>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</si>
  <si>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</si>
  <si>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</si>
  <si>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</si>
  <si>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</si>
  <si>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</si>
  <si>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</si>
  <si>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</si>
  <si>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</si>
  <si>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</si>
  <si>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</si>
  <si>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</si>
  <si>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</si>
  <si>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</si>
  <si>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</si>
  <si>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</si>
  <si>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</si>
  <si>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</si>
  <si>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</si>
  <si>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</si>
  <si>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</si>
  <si>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</si>
  <si>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</si>
  <si>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</si>
  <si>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</si>
  <si>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</si>
  <si>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</si>
  <si>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</si>
  <si>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</si>
  <si>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</si>
  <si>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</si>
  <si>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</si>
  <si>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</si>
  <si>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</si>
  <si>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</si>
  <si>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</si>
  <si>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</si>
  <si>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</si>
  <si>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</si>
  <si>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</si>
  <si>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</si>
  <si>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</si>
  <si>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</si>
  <si>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</si>
  <si>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</si>
  <si>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</si>
  <si>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</si>
  <si>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</si>
  <si>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</si>
  <si>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</si>
  <si>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</si>
  <si>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</si>
  <si>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</si>
  <si>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</si>
  <si>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</si>
  <si>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</si>
  <si>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</si>
  <si>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</si>
  <si>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</si>
  <si>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</si>
  <si>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</si>
  <si>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</si>
  <si>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</si>
  <si>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</si>
  <si>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</si>
  <si>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</si>
  <si>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</si>
  <si>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</si>
  <si>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</si>
  <si>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</si>
  <si>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</si>
  <si>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</si>
  <si>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</si>
  <si>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</si>
  <si>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</si>
  <si>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</si>
  <si>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</si>
  <si>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</si>
  <si>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</si>
  <si>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</si>
  <si>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</si>
  <si>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</si>
  <si>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</si>
  <si>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</si>
  <si>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</si>
  <si>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</si>
  <si>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</si>
  <si>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</si>
  <si>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</si>
  <si>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</si>
  <si>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</si>
  <si>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</si>
  <si>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</si>
  <si>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</si>
  <si>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</si>
  <si>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</si>
  <si>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</si>
  <si>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</si>
  <si>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</si>
  <si>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</si>
  <si>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</si>
  <si>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</si>
  <si>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</si>
  <si>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</si>
  <si>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</si>
  <si>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</si>
  <si>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</si>
  <si>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</si>
  <si>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</si>
  <si>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</si>
  <si>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</si>
  <si>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</si>
  <si>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</si>
  <si>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</si>
  <si>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</si>
  <si>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</si>
  <si>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</si>
  <si>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</si>
  <si>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</si>
  <si>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</si>
  <si>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</si>
  <si>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</si>
  <si>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</si>
  <si>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</si>
  <si>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</si>
  <si>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</si>
  <si>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</si>
  <si>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</si>
  <si>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</si>
  <si>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</si>
  <si>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</si>
  <si>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</si>
  <si>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</si>
  <si>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</si>
  <si>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</si>
  <si>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</si>
  <si>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</si>
  <si>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</si>
  <si>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</si>
  <si>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</si>
  <si>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</si>
  <si>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</si>
  <si>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</si>
  <si>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</si>
  <si>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</si>
  <si>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</si>
  <si>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</si>
  <si>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</si>
  <si>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</si>
  <si>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</si>
  <si>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</si>
  <si>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</si>
  <si>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</si>
  <si>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</si>
  <si>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</si>
  <si>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</si>
  <si>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</si>
  <si>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</si>
  <si>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</si>
  <si>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</si>
  <si>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</si>
  <si>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</si>
  <si>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</si>
  <si>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</si>
  <si>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</si>
  <si>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</si>
  <si>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</si>
  <si>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</si>
  <si>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</si>
  <si>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</si>
  <si>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</si>
  <si>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</si>
  <si>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</si>
  <si>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</si>
  <si>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</si>
  <si>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</si>
  <si>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</si>
  <si>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</si>
  <si>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</si>
  <si>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</si>
  <si>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</si>
  <si>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</si>
  <si>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</si>
  <si>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</si>
  <si>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</si>
  <si>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</si>
  <si>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</si>
  <si>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</si>
  <si>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</si>
  <si>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</si>
  <si>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</si>
  <si>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</si>
  <si>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</si>
  <si>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</si>
  <si>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</si>
  <si>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</si>
  <si>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</si>
  <si>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</si>
  <si>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</si>
  <si>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</si>
  <si>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</si>
  <si>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</si>
  <si>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</si>
  <si>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</si>
  <si>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</si>
  <si>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</si>
  <si>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</si>
  <si>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</si>
  <si>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</si>
  <si>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</si>
  <si>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</si>
  <si>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</si>
  <si>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</si>
  <si>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</si>
  <si>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</si>
  <si>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</si>
  <si>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</si>
  <si>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</si>
  <si>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</si>
  <si>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</si>
  <si>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</si>
  <si>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</si>
  <si>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</si>
  <si>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</si>
  <si>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</si>
  <si>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</si>
  <si>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</si>
  <si>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</si>
  <si>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</si>
  <si>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</si>
  <si>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</si>
  <si>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</si>
  <si>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</si>
  <si>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</si>
  <si>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</si>
  <si>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</si>
  <si>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</si>
  <si>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</si>
  <si>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</si>
  <si>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</si>
  <si>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</si>
  <si>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</si>
  <si>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</si>
  <si>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</si>
  <si>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</si>
  <si>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</si>
  <si>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</si>
  <si>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</si>
  <si>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</si>
  <si>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</si>
  <si>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</si>
  <si>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</si>
  <si>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</si>
  <si>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</si>
  <si>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</si>
  <si>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</si>
  <si>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</si>
  <si>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</si>
  <si>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</si>
  <si>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</si>
  <si>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</si>
  <si>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</si>
  <si>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</si>
  <si>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</si>
  <si>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</si>
  <si>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</si>
  <si>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</si>
  <si>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</si>
  <si>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</si>
  <si>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</si>
  <si>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</si>
  <si>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</si>
  <si>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</si>
  <si>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</si>
  <si>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</si>
  <si>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</si>
  <si>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</si>
  <si>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</si>
  <si>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</si>
  <si>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</si>
  <si>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</si>
  <si>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</si>
  <si>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</si>
  <si>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</si>
  <si>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</si>
  <si>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</si>
  <si>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</si>
  <si>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</si>
  <si>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</si>
  <si>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</si>
  <si>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</si>
  <si>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</si>
  <si>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</si>
  <si>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</si>
  <si>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</si>
  <si>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</si>
  <si>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</si>
  <si>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</si>
  <si>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</si>
  <si>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</si>
  <si>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</si>
  <si>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</si>
  <si>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</si>
  <si>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</si>
  <si>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</si>
  <si>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</si>
  <si>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</si>
  <si>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</si>
  <si>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</si>
  <si>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</si>
  <si>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</si>
  <si>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</si>
  <si>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</si>
  <si>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</si>
  <si>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</si>
  <si>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</si>
  <si>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</si>
  <si>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</si>
  <si>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</si>
  <si>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</si>
  <si>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</si>
  <si>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</si>
  <si>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</si>
  <si>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</si>
  <si>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</si>
  <si>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</si>
  <si>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</si>
  <si>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</si>
  <si>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</si>
  <si>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</si>
  <si>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</si>
  <si>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</si>
  <si>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</si>
  <si>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</si>
  <si>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</si>
  <si>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</si>
  <si>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</si>
  <si>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</si>
  <si>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</si>
  <si>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</si>
  <si>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</si>
  <si>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</si>
  <si>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</si>
  <si>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</si>
  <si>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</si>
  <si>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</si>
  <si>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</si>
  <si>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</si>
  <si>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</si>
  <si>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</si>
  <si>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</si>
  <si>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</si>
  <si>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</si>
  <si>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</si>
  <si>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</si>
  <si>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</si>
  <si>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</si>
  <si>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</si>
  <si>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</si>
  <si>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</si>
  <si>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</si>
  <si>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</si>
  <si>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</si>
  <si>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</si>
  <si>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</si>
  <si>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</si>
  <si>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</si>
  <si>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</si>
  <si>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</si>
  <si>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</si>
  <si>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</si>
  <si>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</si>
  <si>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</si>
  <si>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</si>
  <si>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</si>
  <si>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</si>
  <si>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</si>
  <si>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</si>
  <si>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</si>
  <si>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</si>
  <si>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</si>
  <si>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</si>
  <si>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</si>
  <si>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</si>
  <si>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</si>
  <si>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</si>
  <si>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</si>
  <si>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</si>
  <si>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</si>
  <si>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</si>
  <si>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</si>
  <si>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</si>
  <si>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</si>
  <si>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</si>
  <si>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</si>
  <si>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</si>
  <si>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</si>
  <si>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</si>
  <si>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</si>
  <si>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</si>
  <si>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</si>
  <si>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</si>
  <si>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</si>
  <si>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</si>
  <si>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</si>
  <si>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</si>
  <si>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</si>
  <si>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</si>
  <si>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</si>
  <si>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</si>
  <si>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</si>
  <si>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</si>
  <si>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</si>
  <si>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</si>
  <si>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</si>
  <si>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</si>
  <si>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</si>
  <si>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</si>
  <si>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</si>
  <si>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</si>
  <si>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</si>
  <si>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</si>
  <si>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</si>
  <si>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</si>
  <si>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</si>
  <si>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</si>
  <si>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</si>
  <si>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</si>
  <si>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</si>
  <si>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</si>
  <si>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</si>
  <si>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</si>
  <si>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</si>
  <si>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</si>
  <si>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</si>
  <si>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</si>
  <si>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</si>
  <si>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</si>
  <si>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</si>
  <si>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</si>
  <si>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</si>
  <si>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</si>
  <si>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</si>
  <si>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</si>
  <si>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</si>
  <si>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</si>
  <si>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</si>
  <si>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</si>
  <si>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</si>
  <si>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</si>
  <si>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</si>
  <si>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</si>
  <si>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</si>
  <si>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</si>
  <si>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</si>
  <si>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</si>
  <si>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</si>
  <si>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</si>
  <si>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</si>
  <si>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</si>
  <si>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</si>
  <si>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</si>
  <si>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</si>
  <si>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</si>
  <si>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</si>
  <si>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</si>
  <si>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</si>
  <si>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</si>
  <si>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</si>
  <si>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</si>
  <si>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</si>
  <si>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</si>
  <si>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</si>
  <si>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</si>
  <si>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</si>
  <si>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</si>
  <si>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</si>
  <si>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</si>
  <si>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</si>
  <si>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</si>
  <si>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</si>
  <si>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</si>
  <si>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</si>
  <si>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</si>
  <si>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</si>
  <si>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</si>
  <si>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</si>
  <si>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</si>
  <si>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</si>
  <si>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</si>
  <si>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</si>
  <si>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</si>
  <si>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</si>
  <si>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</si>
  <si>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</si>
  <si>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</si>
  <si>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</si>
  <si>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</si>
  <si>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</si>
  <si>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</si>
  <si>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</si>
  <si>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</si>
  <si>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</si>
  <si>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</si>
  <si>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</si>
  <si>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</si>
  <si>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</si>
  <si>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</si>
  <si>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</si>
  <si>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</si>
  <si>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</si>
  <si>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</si>
  <si>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</si>
  <si>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</si>
  <si>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</si>
  <si>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</si>
  <si>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</si>
  <si>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</si>
  <si>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</si>
  <si>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</si>
  <si>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</si>
  <si>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</si>
  <si>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</si>
  <si>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</si>
  <si>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</si>
  <si>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</si>
  <si>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</si>
  <si>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</si>
  <si>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</si>
  <si>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</si>
  <si>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</si>
  <si>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</si>
  <si>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</si>
  <si>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</si>
  <si>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</si>
  <si>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</si>
  <si>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</si>
  <si>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</si>
  <si>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</si>
  <si>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</si>
  <si>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</si>
  <si>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</si>
  <si>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</si>
  <si>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</si>
  <si>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</si>
  <si>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</si>
  <si>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</si>
  <si>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</si>
  <si>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</si>
  <si>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</si>
  <si>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</si>
  <si>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</si>
  <si>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</si>
  <si>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</si>
  <si>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</si>
  <si>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</si>
  <si>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</si>
  <si>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</si>
  <si>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</si>
  <si>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</si>
  <si>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</si>
  <si>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</si>
  <si>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</si>
  <si>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</si>
  <si>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</si>
  <si>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</si>
  <si>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</si>
  <si>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</si>
  <si>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</si>
  <si>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</si>
  <si>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</si>
  <si>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</si>
  <si>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</si>
  <si>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</si>
  <si>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</si>
  <si>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</si>
  <si>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</si>
  <si>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</si>
  <si>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</si>
  <si>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</si>
  <si>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</si>
  <si>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</si>
  <si>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</si>
  <si>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</si>
  <si>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</si>
  <si>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</si>
  <si>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</si>
  <si>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</si>
  <si>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</si>
  <si>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</si>
  <si>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</si>
  <si>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</si>
  <si>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</si>
  <si>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</si>
  <si>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</si>
  <si>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</si>
  <si>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</si>
  <si>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</si>
  <si>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</si>
  <si>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</si>
  <si>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</si>
  <si>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</si>
  <si>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</si>
  <si>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</si>
  <si>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</si>
  <si>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</si>
  <si>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</si>
  <si>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</si>
  <si>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</si>
  <si>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</si>
  <si>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</si>
  <si>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</si>
  <si>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</si>
  <si>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</si>
  <si>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</si>
  <si>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</si>
  <si>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</si>
  <si>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</si>
  <si>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</si>
  <si>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</si>
  <si>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</si>
  <si>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</si>
  <si>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</si>
  <si>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</si>
  <si>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</si>
  <si>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</si>
  <si>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</si>
  <si>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</si>
  <si>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</si>
  <si>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</si>
  <si>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</si>
  <si>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</si>
  <si>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</si>
  <si>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</si>
  <si>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</si>
  <si>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</si>
  <si>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</si>
  <si>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</si>
  <si>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</si>
  <si>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</si>
  <si>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</si>
  <si>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</si>
  <si>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</si>
  <si>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</si>
  <si>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</si>
  <si>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</si>
  <si>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</si>
  <si>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</si>
  <si>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</si>
  <si>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</si>
  <si>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</si>
  <si>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</si>
  <si>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</si>
  <si>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</si>
  <si>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</si>
  <si>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</si>
  <si>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</si>
  <si>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</si>
  <si>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</si>
  <si>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</si>
  <si>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</si>
  <si>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</si>
  <si>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</si>
  <si>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</si>
  <si>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</si>
  <si>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</si>
  <si>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</si>
  <si>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</si>
  <si>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</si>
  <si>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</si>
  <si>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</si>
  <si>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</si>
  <si>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</si>
  <si>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</si>
  <si>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</si>
  <si>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</si>
  <si>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</si>
  <si>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</si>
  <si>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</si>
  <si>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</si>
  <si>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</si>
  <si>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</si>
  <si>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</si>
  <si>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</si>
  <si>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</si>
  <si>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</si>
  <si>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</si>
  <si>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</si>
  <si>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</si>
  <si>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</si>
  <si>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</si>
  <si>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</si>
  <si>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</si>
  <si>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</si>
  <si>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</si>
  <si>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</si>
  <si>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</si>
  <si>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</si>
  <si>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</si>
  <si>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</si>
  <si>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</si>
  <si>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</si>
  <si>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</si>
  <si>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</si>
  <si>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</si>
  <si>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</si>
  <si>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</si>
  <si>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</si>
  <si>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</si>
  <si>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</si>
  <si>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</si>
  <si>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</si>
  <si>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</si>
  <si>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</si>
  <si>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</si>
  <si>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</si>
  <si>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</si>
  <si>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</si>
  <si>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</si>
  <si>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</si>
  <si>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</si>
  <si>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</si>
  <si>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</si>
  <si>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</si>
  <si>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</si>
  <si>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</si>
  <si>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</si>
  <si>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</si>
  <si>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</si>
  <si>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</si>
  <si>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</si>
  <si>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</si>
  <si>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</si>
  <si>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</si>
  <si>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</si>
  <si>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</si>
  <si>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</si>
  <si>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</si>
  <si>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</si>
  <si>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</si>
  <si>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</si>
  <si>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</si>
  <si>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</si>
  <si>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</si>
  <si>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</si>
  <si>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</si>
  <si>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</si>
  <si>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</si>
  <si>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</si>
  <si>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</si>
  <si>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</si>
  <si>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</si>
  <si>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</si>
  <si>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</si>
  <si>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</si>
  <si>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</si>
  <si>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</si>
  <si>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</si>
  <si>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</si>
  <si>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</si>
  <si>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</si>
  <si>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</si>
  <si>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</si>
  <si>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</si>
  <si>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</si>
  <si>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</si>
  <si>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</si>
  <si>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</si>
  <si>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</si>
  <si>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</si>
  <si>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</si>
  <si>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</si>
  <si>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</si>
  <si>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</si>
  <si>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</si>
  <si>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</si>
  <si>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</si>
  <si>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</si>
  <si>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</si>
  <si>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</si>
  <si>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</si>
  <si>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</si>
  <si>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</si>
  <si>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</si>
  <si>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</si>
  <si>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</si>
  <si>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</si>
  <si>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</si>
  <si>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</si>
  <si>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</si>
  <si>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</si>
  <si>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</si>
  <si>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</si>
  <si>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</si>
  <si>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</si>
  <si>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</si>
  <si>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</si>
  <si>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</si>
  <si>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</si>
  <si>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</si>
  <si>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</si>
  <si>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</si>
  <si>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</si>
  <si>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</si>
  <si>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</si>
  <si>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</si>
  <si>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</si>
  <si>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</si>
  <si>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</si>
  <si>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</si>
  <si>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</si>
  <si>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</si>
  <si>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</si>
  <si>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</si>
  <si>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</si>
  <si>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</si>
  <si>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</si>
  <si>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</si>
  <si>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</si>
  <si>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</si>
  <si>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</si>
  <si>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</si>
  <si>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</si>
  <si>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</si>
  <si>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</si>
  <si>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</si>
  <si>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</si>
  <si>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</si>
  <si>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</si>
  <si>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</si>
  <si>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</si>
  <si>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</si>
  <si>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</si>
  <si>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</si>
  <si>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</si>
  <si>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</si>
  <si>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</si>
  <si>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</si>
  <si>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</si>
  <si>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</si>
  <si>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</si>
  <si>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</si>
  <si>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</si>
  <si>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</si>
  <si>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</si>
  <si>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</si>
  <si>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</si>
  <si>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</si>
  <si>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</si>
  <si>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</si>
  <si>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</si>
  <si>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</si>
  <si>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</si>
  <si>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</si>
  <si>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</si>
  <si>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</si>
  <si>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</si>
  <si>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</si>
  <si>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</si>
  <si>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</si>
  <si>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</si>
  <si>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</si>
  <si>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</si>
  <si>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</si>
  <si>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</si>
  <si>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</si>
  <si>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</si>
  <si>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</si>
  <si>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</si>
  <si>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</si>
  <si>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</si>
  <si>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</si>
  <si>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</si>
  <si>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</si>
  <si>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</si>
  <si>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</si>
  <si>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</si>
  <si>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</si>
  <si>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</si>
  <si>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</si>
  <si>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</si>
  <si>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</si>
  <si>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</si>
  <si>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</si>
  <si>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</si>
  <si>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</si>
  <si>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</si>
  <si>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</si>
  <si>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</si>
  <si>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</si>
  <si>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</si>
  <si>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</si>
  <si>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</si>
  <si>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</si>
  <si>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</si>
  <si>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</si>
  <si>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</si>
  <si>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</si>
  <si>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</si>
  <si>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</si>
  <si>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</si>
  <si>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</si>
  <si>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</si>
  <si>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</si>
  <si>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</si>
  <si>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</si>
  <si>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</si>
  <si>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</si>
  <si>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</si>
  <si>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</si>
  <si>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</si>
  <si>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</si>
  <si>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</si>
  <si>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</si>
  <si>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</si>
  <si>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</si>
  <si>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</si>
  <si>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</si>
  <si>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</si>
  <si>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</si>
  <si>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</si>
  <si>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</si>
  <si>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</si>
  <si>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</si>
  <si>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</si>
  <si>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</si>
  <si>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</si>
  <si>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</si>
  <si>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</si>
  <si>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</si>
  <si>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</si>
  <si>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</si>
  <si>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</si>
  <si>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</si>
  <si>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</si>
  <si>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</si>
  <si>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</si>
  <si>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</si>
  <si>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</si>
  <si>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</si>
  <si>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</si>
  <si>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</si>
  <si>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</si>
  <si>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</si>
  <si>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</si>
  <si>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</si>
  <si>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</si>
  <si>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</si>
  <si>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</si>
  <si>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</si>
  <si>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</si>
  <si>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</si>
  <si>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</si>
  <si>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</si>
  <si>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</si>
  <si>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</si>
  <si>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</si>
  <si>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</si>
  <si>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</si>
  <si>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</si>
  <si>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</si>
  <si>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</si>
  <si>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</si>
  <si>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</si>
  <si>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</si>
  <si>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</si>
  <si>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</si>
  <si>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</si>
  <si>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</si>
  <si>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</si>
  <si>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</si>
  <si>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</si>
  <si>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</si>
  <si>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</si>
  <si>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</si>
  <si>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</si>
  <si>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</si>
  <si>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</si>
  <si>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</si>
  <si>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</si>
  <si>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</si>
  <si>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</si>
  <si>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</si>
  <si>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</si>
  <si>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</si>
  <si>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</si>
  <si>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</si>
  <si>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</si>
  <si>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</si>
  <si>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</si>
  <si>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</si>
  <si>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</si>
  <si>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</si>
  <si>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</si>
  <si>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</si>
  <si>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</si>
  <si>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</si>
  <si>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</si>
  <si>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</si>
  <si>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</si>
  <si>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</si>
  <si>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</si>
  <si>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</si>
  <si>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</si>
  <si>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</si>
  <si>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</si>
  <si>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</si>
  <si>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</si>
  <si>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</si>
  <si>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</si>
  <si>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</si>
  <si>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</si>
  <si>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</si>
  <si>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</si>
  <si>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</si>
  <si>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</si>
  <si>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</si>
  <si>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</si>
  <si>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</si>
  <si>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</si>
  <si>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</si>
  <si>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</si>
  <si>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</si>
  <si>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</si>
  <si>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</si>
  <si>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</si>
  <si>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</si>
  <si>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</si>
  <si>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</si>
  <si>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</si>
  <si>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</si>
  <si>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</si>
  <si>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</si>
  <si>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</si>
  <si>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</si>
  <si>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</si>
  <si>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</si>
  <si>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</si>
  <si>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</si>
  <si>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</si>
  <si>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</si>
  <si>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</si>
  <si>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</si>
  <si>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</si>
  <si>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</si>
  <si>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</si>
  <si>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</si>
  <si>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</si>
  <si>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</si>
  <si>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</si>
  <si>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</si>
  <si>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</si>
  <si>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</si>
  <si>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</si>
  <si>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</si>
  <si>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</si>
  <si>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</si>
  <si>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</si>
  <si>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</si>
  <si>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</si>
  <si>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</si>
  <si>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</si>
  <si>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</si>
  <si>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</si>
  <si>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</si>
  <si>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</si>
  <si>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</si>
  <si>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</si>
  <si>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</si>
  <si>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</si>
  <si>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</si>
  <si>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</si>
  <si>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</si>
  <si>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</si>
  <si>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</si>
  <si>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</si>
  <si>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</si>
  <si>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</si>
  <si>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</si>
  <si>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</si>
  <si>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</si>
  <si>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</si>
  <si>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</si>
  <si>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</si>
  <si>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</si>
  <si>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</si>
  <si>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</si>
  <si>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</si>
  <si>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</si>
  <si>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</si>
  <si>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</si>
  <si>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</si>
  <si>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</si>
  <si>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</si>
  <si>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</si>
  <si>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</si>
  <si>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</si>
  <si>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</si>
  <si>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</si>
  <si>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</si>
  <si>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</si>
  <si>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</si>
  <si>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</si>
  <si>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</si>
  <si>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</si>
  <si>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</si>
  <si>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</si>
  <si>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</si>
  <si>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</si>
  <si>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</si>
  <si>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</si>
  <si>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</si>
  <si>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</si>
  <si>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</si>
  <si>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</si>
  <si>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</si>
  <si>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</si>
  <si>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</si>
  <si>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</si>
  <si>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</si>
  <si>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</si>
  <si>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</si>
  <si>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</si>
  <si>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</si>
  <si>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</si>
  <si>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</si>
  <si>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</si>
  <si>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</si>
  <si>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</si>
  <si>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</si>
  <si>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</si>
  <si>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</si>
  <si>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</si>
  <si>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</si>
  <si>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</si>
  <si>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</si>
  <si>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</si>
  <si>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</si>
  <si>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</si>
  <si>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</si>
  <si>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</si>
  <si>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</si>
  <si>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</si>
  <si>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</si>
  <si>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</si>
  <si>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</si>
  <si>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</si>
  <si>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</si>
  <si>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</si>
  <si>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</si>
  <si>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</si>
  <si>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</si>
  <si>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</si>
  <si>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</si>
  <si>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</si>
  <si>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</si>
  <si>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</si>
  <si>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</si>
  <si>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</si>
  <si>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</si>
  <si>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</si>
  <si>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</si>
  <si>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</si>
  <si>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</si>
  <si>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</si>
  <si>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</si>
  <si>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</si>
  <si>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</si>
  <si>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</si>
  <si>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</si>
  <si>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</si>
  <si>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</si>
  <si>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</si>
  <si>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</si>
  <si>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</si>
  <si>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</si>
  <si>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</si>
  <si>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</si>
  <si>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</si>
  <si>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</si>
  <si>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</si>
  <si>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</si>
  <si>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</si>
  <si>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</si>
  <si>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</si>
  <si>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</si>
  <si>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</si>
  <si>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</si>
  <si>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</si>
  <si>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</si>
  <si>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</si>
  <si>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</si>
  <si>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</si>
  <si>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</si>
  <si>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</si>
  <si>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</si>
  <si>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</si>
  <si>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</si>
  <si>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</si>
  <si>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</si>
  <si>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</si>
  <si>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</si>
  <si>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</si>
  <si>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</si>
  <si>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</si>
  <si>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</si>
  <si>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</si>
  <si>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</si>
  <si>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</si>
  <si>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</si>
  <si>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</si>
  <si>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</si>
  <si>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</si>
  <si>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</si>
  <si>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</si>
  <si>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</si>
  <si>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</si>
  <si>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</si>
  <si>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</si>
  <si>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</si>
  <si>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</si>
  <si>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</si>
  <si>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</si>
  <si>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</si>
  <si>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</si>
  <si>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</si>
  <si>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</si>
  <si>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</si>
  <si>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</si>
  <si>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</si>
  <si>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</si>
  <si>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</si>
  <si>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</si>
  <si>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</si>
  <si>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</si>
  <si>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</si>
  <si>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</si>
  <si>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</si>
  <si>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</si>
  <si>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</si>
  <si>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</si>
  <si>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</si>
  <si>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</si>
  <si>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</si>
  <si>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</si>
  <si>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</si>
  <si>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</si>
  <si>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</si>
  <si>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</si>
  <si>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</si>
  <si>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</si>
  <si>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</si>
  <si>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</si>
  <si>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</si>
  <si>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</si>
  <si>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</si>
  <si>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</si>
  <si>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</si>
  <si>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</si>
  <si>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</si>
  <si>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</si>
  <si>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</si>
  <si>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</si>
  <si>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</si>
  <si>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</si>
  <si>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</si>
  <si>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</si>
  <si>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</si>
  <si>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</si>
  <si>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</si>
  <si>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</si>
  <si>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</si>
  <si>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</si>
  <si>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</si>
  <si>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</si>
  <si>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</si>
  <si>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</si>
  <si>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</si>
  <si>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</si>
  <si>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</si>
  <si>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</si>
  <si>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</si>
  <si>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</si>
  <si>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</si>
  <si>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</si>
  <si>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</si>
  <si>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</si>
  <si>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</si>
  <si>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</si>
  <si>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</si>
  <si>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</si>
  <si>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</si>
  <si>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</si>
  <si>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</si>
  <si>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</si>
  <si>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</si>
  <si>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</si>
  <si>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</si>
  <si>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</si>
  <si>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</si>
  <si>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</si>
  <si>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</si>
  <si>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</si>
  <si>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</si>
  <si>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</si>
  <si>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</si>
  <si>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</si>
  <si>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</si>
  <si>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</si>
  <si>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</si>
  <si>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</si>
  <si>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</si>
  <si>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</si>
  <si>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</si>
  <si>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</si>
  <si>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</si>
  <si>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</si>
  <si>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</si>
  <si>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</si>
  <si>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</si>
  <si>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</si>
  <si>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</si>
  <si>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</si>
  <si>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</si>
  <si>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</si>
  <si>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</si>
  <si>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</si>
  <si>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</si>
  <si>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</si>
  <si>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</si>
  <si>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</si>
  <si>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</si>
  <si>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</si>
  <si>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</si>
  <si>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</si>
  <si>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</si>
  <si>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</si>
  <si>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</si>
  <si>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</si>
  <si>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</si>
  <si>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</si>
  <si>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</si>
  <si>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</si>
  <si>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</si>
  <si>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</si>
  <si>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</si>
  <si>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</si>
  <si>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</si>
  <si>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</si>
  <si>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</si>
  <si>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</si>
  <si>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</si>
  <si>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</si>
  <si>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</si>
  <si>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</si>
  <si>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</si>
  <si>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</si>
  <si>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</si>
  <si>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</si>
  <si>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</si>
  <si>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</si>
  <si>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</si>
  <si>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</si>
  <si>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</si>
  <si>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</si>
  <si>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</si>
  <si>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</si>
  <si>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</si>
  <si>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</si>
  <si>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</si>
  <si>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</si>
  <si>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</si>
  <si>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</si>
  <si>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</si>
  <si>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</si>
  <si>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</si>
  <si>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</si>
  <si>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</si>
  <si>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</si>
  <si>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</si>
  <si>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</si>
  <si>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</si>
  <si>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</si>
  <si>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</si>
  <si>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</si>
  <si>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</si>
  <si>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</si>
  <si>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</si>
  <si>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</si>
  <si>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</si>
  <si>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</si>
  <si>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</si>
  <si>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</si>
  <si>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</si>
  <si>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</si>
  <si>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</si>
  <si>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</si>
  <si>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</si>
  <si>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</si>
  <si>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</si>
  <si>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</si>
  <si>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</si>
  <si>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</si>
  <si>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</si>
  <si>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</si>
  <si>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</si>
  <si>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</si>
  <si>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</si>
  <si>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</si>
  <si>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</si>
  <si>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</si>
  <si>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</si>
  <si>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</si>
  <si>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</si>
  <si>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</si>
  <si>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</si>
  <si>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</si>
  <si>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</si>
  <si>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</si>
  <si>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</si>
  <si>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</si>
  <si>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</si>
  <si>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</si>
  <si>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</si>
  <si>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</si>
  <si>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</si>
  <si>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</si>
  <si>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</si>
  <si>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</si>
  <si>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</si>
  <si>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</si>
  <si>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</si>
  <si>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</si>
  <si>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</si>
  <si>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</si>
  <si>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</si>
  <si>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</si>
  <si>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</si>
  <si>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</si>
  <si>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</si>
  <si>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</si>
  <si>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</si>
  <si>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</si>
  <si>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</si>
  <si>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</si>
  <si>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</si>
  <si>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</si>
  <si>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</si>
  <si>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</si>
  <si>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</si>
  <si>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</si>
  <si>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</si>
  <si>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</si>
  <si>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</si>
  <si>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</si>
  <si>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</si>
  <si>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</si>
  <si>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</si>
  <si>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</si>
  <si>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</si>
  <si>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</si>
  <si>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</si>
  <si>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</si>
  <si>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</si>
  <si>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</si>
  <si>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</si>
  <si>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</si>
  <si>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</si>
  <si>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</si>
  <si>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</si>
  <si>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</si>
  <si>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</si>
  <si>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</si>
  <si>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</si>
  <si>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</si>
  <si>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</si>
  <si>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</si>
  <si>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</si>
  <si>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</si>
  <si>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</si>
  <si>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</si>
  <si>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</si>
  <si>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</si>
  <si>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</si>
  <si>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</si>
  <si>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</si>
  <si>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</si>
  <si>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</si>
  <si>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</si>
  <si>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</si>
  <si>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</si>
  <si>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</si>
  <si>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</si>
  <si>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</si>
  <si>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</si>
  <si>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</si>
  <si>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</si>
  <si>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</si>
  <si>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</si>
  <si>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</si>
  <si>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</si>
  <si>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</si>
  <si>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</si>
  <si>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</si>
  <si>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</si>
  <si>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</si>
  <si>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</si>
  <si>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</si>
  <si>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</si>
  <si>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</si>
  <si>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</si>
  <si>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</si>
  <si>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</si>
  <si>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</si>
  <si>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</si>
  <si>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</si>
  <si>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</si>
  <si>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</si>
  <si>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</si>
  <si>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</si>
  <si>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</si>
  <si>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</si>
  <si>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</si>
  <si>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</si>
  <si>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</si>
  <si>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</si>
  <si>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</si>
  <si>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</si>
  <si>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</si>
  <si>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</si>
  <si>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</si>
  <si>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</si>
  <si>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</si>
  <si>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</si>
  <si>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</si>
  <si>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</si>
  <si>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</si>
  <si>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</si>
  <si>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</si>
  <si>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</si>
  <si>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</si>
  <si>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</si>
  <si>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</si>
  <si>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</si>
  <si>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</si>
  <si>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</si>
  <si>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</si>
  <si>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</si>
  <si>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</si>
  <si>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</si>
  <si>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</si>
  <si>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</si>
  <si>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</si>
  <si>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</si>
  <si>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</si>
  <si>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</si>
  <si>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</si>
  <si>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</si>
  <si>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</si>
  <si>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</si>
  <si>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</si>
  <si>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</si>
  <si>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</si>
  <si>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</si>
  <si>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</si>
  <si>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</si>
  <si>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</si>
  <si>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</si>
  <si>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</si>
  <si>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</si>
  <si>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</si>
  <si>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</si>
  <si>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</si>
  <si>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</si>
  <si>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</si>
  <si>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</si>
  <si>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</si>
  <si>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</si>
  <si>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</si>
  <si>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</si>
  <si>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</si>
  <si>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</si>
  <si>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</si>
  <si>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</si>
  <si>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</si>
  <si>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</si>
  <si>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</si>
  <si>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</si>
  <si>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</si>
  <si>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</si>
  <si>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</si>
  <si>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</si>
  <si>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</si>
  <si>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</si>
  <si>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</si>
  <si>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</si>
  <si>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</si>
  <si>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</si>
  <si>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</si>
  <si>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</si>
  <si>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</si>
  <si>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</si>
  <si>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</si>
  <si>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</si>
  <si>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</si>
  <si>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</si>
  <si>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</si>
  <si>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</si>
  <si>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</si>
  <si>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</si>
  <si>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</si>
  <si>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</si>
  <si>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</si>
  <si>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</si>
  <si>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</si>
  <si>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</si>
  <si>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</si>
  <si>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</si>
  <si>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</si>
  <si>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</si>
  <si>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</si>
  <si>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</si>
  <si>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</si>
  <si>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</si>
  <si>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</si>
  <si>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</si>
  <si>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</si>
  <si>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</si>
  <si>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</si>
  <si>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</si>
  <si>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</si>
  <si>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</si>
  <si>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</si>
  <si>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</si>
  <si>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</si>
  <si>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</si>
  <si>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</si>
  <si>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</si>
  <si>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</si>
  <si>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</si>
  <si>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</si>
  <si>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</si>
  <si>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</si>
  <si>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</si>
  <si>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</si>
  <si>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</si>
  <si>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</si>
  <si>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</si>
  <si>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</si>
  <si>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</si>
  <si>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</si>
  <si>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</si>
  <si>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</si>
  <si>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</si>
  <si>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</si>
  <si>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</si>
  <si>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</si>
  <si>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</si>
  <si>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</si>
  <si>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</si>
  <si>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</si>
  <si>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</si>
  <si>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</si>
  <si>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</si>
  <si>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</si>
  <si>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</si>
  <si>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</si>
  <si>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</si>
  <si>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</si>
  <si>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</si>
  <si>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</si>
  <si>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</si>
  <si>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</si>
  <si>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</si>
  <si>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</si>
  <si>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</si>
  <si>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</si>
  <si>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</si>
  <si>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</si>
  <si>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</si>
  <si>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</si>
  <si>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</si>
  <si>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</si>
  <si>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</si>
  <si>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</si>
  <si>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</si>
  <si>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</si>
  <si>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</si>
  <si>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</si>
  <si>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</si>
  <si>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</si>
  <si>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</si>
  <si>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</si>
  <si>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</si>
  <si>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</si>
  <si>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</si>
  <si>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</si>
  <si>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</si>
  <si>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</si>
  <si>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</si>
  <si>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</si>
  <si>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</si>
  <si>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</si>
  <si>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</si>
  <si>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</si>
  <si>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</si>
  <si>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</si>
  <si>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</si>
  <si>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</si>
  <si>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</si>
  <si>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</si>
  <si>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</si>
  <si>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</si>
  <si>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</si>
  <si>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</si>
  <si>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</si>
  <si>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</si>
  <si>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</si>
  <si>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</si>
  <si>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</si>
  <si>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</si>
  <si>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</si>
  <si>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</si>
  <si>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</si>
  <si>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</si>
  <si>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</si>
  <si>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</si>
  <si>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</si>
  <si>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</si>
  <si>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</si>
  <si>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</si>
  <si>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</si>
  <si>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</si>
  <si>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</si>
  <si>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</si>
  <si>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</si>
  <si>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</si>
  <si>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</si>
  <si>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</si>
  <si>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</si>
  <si>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</si>
  <si>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</si>
  <si>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</si>
  <si>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</si>
  <si>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</si>
  <si>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</si>
  <si>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</si>
  <si>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</si>
  <si>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</si>
  <si>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</si>
  <si>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</si>
  <si>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</si>
  <si>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</si>
  <si>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</si>
  <si>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</si>
  <si>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</si>
  <si>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</si>
  <si>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</si>
  <si>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</si>
  <si>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</si>
  <si>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</si>
  <si>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</si>
  <si>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</si>
  <si>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</si>
  <si>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</si>
  <si>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</si>
  <si>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</si>
  <si>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</si>
  <si>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</si>
  <si>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</si>
  <si>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</si>
  <si>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</si>
  <si>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</si>
  <si>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</si>
  <si>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</si>
  <si>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</si>
  <si>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</si>
  <si>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</si>
  <si>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</si>
  <si>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</si>
  <si>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</si>
  <si>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</si>
  <si>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</si>
  <si>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</si>
  <si>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</si>
  <si>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</si>
  <si>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</si>
  <si>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</si>
  <si>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</si>
  <si>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</si>
  <si>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</si>
  <si>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</si>
  <si>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</si>
  <si>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</si>
  <si>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</si>
  <si>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</si>
  <si>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</si>
  <si>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</si>
  <si>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</si>
  <si>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</si>
  <si>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</si>
  <si>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</si>
  <si>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</si>
  <si>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</si>
  <si>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</si>
  <si>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</si>
  <si>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</si>
  <si>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</si>
  <si>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</si>
  <si>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</si>
  <si>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</si>
  <si>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</si>
  <si>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</si>
  <si>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</si>
  <si>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</si>
  <si>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</si>
  <si>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</si>
  <si>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</si>
  <si>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</si>
  <si>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</si>
  <si>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</si>
  <si>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</si>
  <si>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</si>
  <si>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</si>
  <si>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</si>
  <si>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</si>
  <si>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</si>
  <si>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</si>
  <si>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</si>
  <si>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</si>
  <si>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</si>
  <si>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</si>
  <si>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</si>
  <si>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</si>
  <si>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</si>
  <si>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</si>
  <si>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</si>
  <si>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</si>
  <si>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</si>
  <si>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</si>
  <si>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</si>
  <si>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</si>
  <si>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</si>
  <si>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</si>
  <si>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</si>
  <si>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</si>
  <si>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</si>
  <si>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</si>
  <si>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</si>
  <si>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</si>
  <si>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</si>
  <si>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</si>
  <si>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</si>
  <si>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</si>
  <si>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</si>
  <si>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</si>
  <si>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</si>
  <si>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</si>
  <si>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</si>
  <si>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</si>
  <si>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</si>
  <si>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</si>
  <si>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</si>
  <si>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</si>
  <si>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</si>
  <si>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</si>
  <si>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</si>
  <si>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</si>
  <si>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</si>
  <si>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</si>
  <si>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</si>
  <si>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</si>
  <si>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</si>
  <si>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</si>
  <si>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</si>
  <si>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</si>
  <si>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</si>
  <si>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</si>
  <si>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</si>
  <si>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</si>
  <si>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</si>
  <si>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</si>
  <si>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</si>
  <si>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</si>
  <si>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</si>
  <si>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</si>
  <si>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</si>
  <si>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</si>
  <si>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</si>
  <si>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</si>
  <si>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</si>
  <si>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</si>
  <si>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</si>
  <si>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</si>
  <si>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</si>
  <si>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</si>
  <si>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</si>
  <si>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</si>
  <si>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</si>
  <si>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</si>
  <si>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</si>
  <si>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</si>
  <si>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</si>
  <si>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</si>
  <si>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</si>
  <si>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</si>
  <si>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</si>
  <si>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</si>
  <si>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</si>
  <si>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</si>
  <si>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</si>
  <si>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</si>
  <si>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</si>
  <si>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</si>
  <si>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</si>
  <si>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</si>
  <si>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</si>
  <si>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</si>
  <si>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</si>
  <si>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</si>
  <si>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</si>
  <si>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</si>
  <si>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</si>
  <si>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</si>
  <si>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</si>
  <si>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</si>
  <si>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</si>
  <si>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</si>
  <si>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</si>
  <si>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</si>
  <si>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</si>
  <si>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</si>
  <si>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</si>
  <si>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</si>
  <si>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</si>
  <si>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</si>
  <si>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</si>
  <si>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</si>
  <si>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</si>
  <si>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</si>
  <si>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</si>
  <si>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</si>
  <si>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</si>
  <si>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</si>
  <si>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</si>
  <si>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</si>
  <si>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</si>
  <si>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</si>
  <si>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</si>
  <si>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</si>
  <si>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</si>
  <si>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</si>
  <si>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</si>
  <si>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</si>
  <si>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</si>
  <si>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</si>
  <si>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</si>
  <si>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</si>
  <si>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</si>
  <si>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</si>
  <si>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</si>
  <si>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</si>
  <si>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</si>
  <si>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</si>
  <si>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</si>
  <si>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</si>
  <si>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</si>
  <si>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</si>
  <si>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</si>
  <si>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</si>
  <si>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</si>
  <si>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</si>
  <si>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</si>
  <si>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</si>
  <si>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</si>
  <si>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</si>
  <si>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</si>
  <si>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</si>
  <si>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</si>
  <si>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</si>
  <si>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</si>
  <si>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</si>
  <si>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</si>
  <si>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</si>
  <si>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</si>
  <si>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</si>
  <si>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</si>
  <si>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</si>
  <si>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</si>
  <si>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</si>
  <si>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</si>
  <si>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</si>
  <si>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</si>
  <si>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</si>
  <si>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</si>
  <si>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</si>
  <si>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</si>
  <si>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</si>
  <si>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</si>
  <si>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</si>
  <si>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</si>
  <si>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</si>
  <si>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</si>
  <si>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</si>
  <si>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</si>
  <si>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</si>
  <si>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</si>
  <si>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</si>
  <si>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</si>
  <si>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</si>
  <si>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</si>
  <si>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</si>
  <si>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</si>
  <si>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</si>
  <si>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</si>
  <si>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</si>
  <si>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</si>
  <si>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</si>
  <si>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</si>
  <si>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</si>
  <si>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</si>
  <si>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</si>
  <si>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</si>
  <si>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</si>
  <si>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</si>
  <si>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</si>
  <si>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</si>
  <si>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</si>
  <si>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</si>
  <si>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</si>
  <si>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</si>
  <si>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</si>
  <si>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</si>
  <si>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</si>
  <si>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</si>
  <si>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</si>
  <si>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</si>
  <si>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</si>
  <si>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</si>
  <si>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</si>
  <si>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</si>
  <si>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</si>
  <si>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</si>
  <si>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</si>
  <si>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</si>
  <si>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</si>
  <si>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</si>
  <si>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</si>
  <si>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</si>
  <si>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</si>
  <si>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</si>
  <si>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</si>
  <si>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</si>
  <si>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</si>
  <si>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</si>
  <si>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</si>
  <si>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</si>
  <si>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</si>
  <si>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</si>
  <si>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</si>
  <si>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</si>
  <si>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</si>
  <si>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</si>
  <si>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</si>
  <si>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</si>
  <si>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</si>
  <si>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</si>
  <si>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</si>
  <si>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</si>
  <si>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</si>
  <si>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</si>
  <si>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</si>
  <si>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</si>
  <si>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</si>
  <si>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</si>
  <si>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</si>
  <si>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</si>
  <si>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</si>
  <si>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</si>
  <si>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</si>
  <si>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</si>
  <si>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</si>
  <si>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</si>
  <si>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</si>
  <si>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</si>
  <si>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</si>
  <si>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</si>
  <si>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</si>
  <si>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</si>
  <si>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</si>
  <si>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</si>
  <si>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</si>
  <si>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</si>
  <si>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</si>
  <si>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</si>
  <si>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</si>
  <si>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</si>
  <si>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</si>
  <si>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</si>
  <si>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</si>
  <si>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</si>
  <si>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</si>
  <si>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</si>
  <si>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</si>
  <si>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</si>
  <si>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</si>
  <si>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</si>
  <si>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</si>
  <si>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</si>
  <si>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</si>
  <si>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</si>
  <si>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</si>
  <si>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</si>
  <si>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</si>
  <si>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</si>
  <si>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</si>
  <si>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</si>
  <si>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</si>
  <si>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</si>
  <si>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</si>
  <si>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</si>
  <si>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</si>
  <si>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</si>
  <si>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</si>
  <si>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</si>
  <si>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</si>
  <si>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</si>
  <si>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</si>
  <si>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</si>
  <si>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</si>
  <si>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</si>
  <si>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</si>
  <si>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</si>
  <si>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</si>
  <si>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</si>
  <si>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</si>
  <si>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</si>
  <si>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</si>
  <si>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</si>
  <si>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</si>
  <si>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</si>
  <si>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</si>
  <si>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</si>
  <si>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</si>
  <si>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</si>
  <si>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</si>
  <si>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</si>
  <si>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</si>
  <si>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</si>
  <si>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</si>
  <si>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</si>
  <si>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</si>
  <si>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</si>
  <si>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</si>
  <si>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</si>
  <si>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</si>
  <si>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</si>
  <si>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</si>
  <si>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</si>
  <si>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</si>
  <si>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</si>
  <si>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</si>
  <si>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</si>
  <si>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</si>
  <si>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</si>
  <si>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</si>
  <si>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</si>
  <si>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</si>
  <si>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</si>
  <si>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</si>
  <si>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</si>
  <si>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</si>
  <si>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</si>
  <si>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</si>
  <si>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</si>
  <si>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</si>
  <si>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</si>
  <si>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</si>
  <si>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</si>
  <si>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</si>
  <si>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</si>
  <si>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</si>
  <si>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</si>
  <si>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</si>
  <si>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</si>
  <si>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</si>
  <si>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</si>
  <si>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</si>
  <si>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</si>
  <si>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</si>
  <si>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</si>
  <si>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</si>
  <si>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</si>
  <si>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</si>
  <si>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</si>
  <si>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</si>
  <si>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</si>
  <si>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</si>
  <si>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</si>
  <si>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</si>
  <si>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</si>
  <si>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</si>
  <si>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</si>
  <si>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</si>
  <si>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</si>
  <si>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</si>
  <si>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</si>
  <si>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</si>
  <si>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</si>
  <si>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</si>
  <si>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</si>
  <si>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</si>
  <si>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</si>
  <si>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</si>
  <si>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</si>
  <si>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</si>
  <si>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</si>
  <si>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</si>
  <si>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</si>
  <si>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</si>
  <si>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</si>
  <si>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</si>
  <si>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</si>
  <si>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</si>
  <si>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</si>
  <si>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</si>
  <si>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</si>
  <si>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</si>
  <si>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</si>
  <si>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</si>
  <si>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</si>
  <si>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</si>
  <si>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</si>
  <si>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</si>
  <si>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</si>
  <si>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</si>
  <si>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</si>
  <si>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</si>
  <si>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</si>
  <si>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</si>
  <si>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</si>
  <si>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</si>
  <si>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</si>
  <si>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</si>
  <si>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</si>
  <si>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</si>
  <si>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</si>
  <si>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</si>
  <si>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</si>
  <si>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</si>
  <si>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</si>
  <si>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</si>
  <si>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</si>
  <si>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</si>
  <si>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</si>
  <si>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</si>
  <si>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</si>
  <si>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</si>
  <si>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</si>
  <si>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</si>
  <si>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</si>
  <si>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</si>
  <si>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</si>
  <si>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</si>
  <si>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</si>
  <si>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</si>
  <si>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</si>
  <si>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</si>
  <si>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</si>
  <si>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</si>
  <si>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</si>
  <si>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</si>
  <si>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</si>
  <si>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</si>
  <si>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</si>
  <si>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</si>
  <si>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</si>
  <si>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</si>
  <si>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</si>
  <si>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</si>
  <si>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</si>
  <si>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</si>
  <si>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</si>
  <si>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</si>
  <si>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</si>
  <si>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</si>
  <si>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</si>
  <si>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</si>
  <si>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</si>
  <si>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</si>
  <si>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</si>
  <si>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</si>
  <si>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</si>
  <si>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</si>
  <si>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</si>
  <si>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</si>
  <si>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</si>
  <si>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</si>
  <si>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</si>
  <si>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</si>
  <si>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</si>
  <si>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</si>
  <si>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</si>
  <si>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</si>
  <si>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</si>
  <si>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</si>
  <si>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</si>
  <si>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</si>
  <si>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</si>
  <si>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</si>
  <si>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</si>
  <si>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</si>
  <si>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</si>
  <si>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</si>
  <si>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</si>
  <si>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</si>
  <si>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</si>
  <si>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</si>
  <si>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</si>
  <si>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</si>
  <si>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</si>
  <si>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</si>
  <si>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</si>
  <si>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</si>
  <si>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</si>
  <si>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</si>
  <si>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</si>
  <si>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</si>
  <si>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</si>
  <si>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</si>
  <si>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</si>
  <si>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</si>
  <si>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</si>
  <si>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</si>
  <si>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</si>
  <si>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</si>
  <si>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</si>
  <si>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</si>
  <si>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</si>
  <si>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</si>
  <si>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</si>
  <si>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</si>
  <si>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</si>
  <si>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</si>
  <si>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</si>
  <si>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</si>
  <si>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</si>
  <si>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</si>
  <si>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</si>
  <si>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</si>
  <si>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</si>
  <si>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</si>
  <si>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</si>
  <si>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</si>
  <si>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</si>
  <si>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</si>
  <si>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</si>
  <si>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</si>
  <si>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</si>
  <si>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</si>
  <si>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</si>
  <si>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</si>
  <si>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</si>
  <si>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</si>
  <si>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</si>
  <si>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</si>
  <si>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</si>
  <si>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</si>
  <si>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</si>
  <si>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</si>
  <si>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</si>
  <si>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</si>
  <si>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</si>
  <si>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</si>
  <si>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</si>
  <si>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</si>
  <si>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</si>
  <si>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</si>
  <si>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</si>
  <si>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</si>
  <si>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</si>
  <si>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</si>
  <si>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</si>
  <si>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</si>
  <si>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</si>
  <si>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</si>
  <si>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</si>
  <si>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</si>
  <si>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</si>
  <si>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</si>
  <si>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</si>
  <si>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</si>
  <si>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</si>
  <si>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</si>
  <si>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</si>
  <si>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</si>
  <si>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</si>
  <si>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</si>
  <si>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</si>
  <si>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</si>
  <si>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</si>
  <si>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</si>
  <si>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</si>
  <si>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</si>
  <si>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</si>
  <si>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</si>
  <si>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</si>
  <si>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</si>
  <si>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</si>
  <si>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</si>
  <si>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</si>
  <si>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</si>
  <si>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</si>
  <si>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</si>
  <si>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</si>
  <si>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</si>
  <si>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</si>
  <si>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</si>
  <si>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</si>
  <si>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</si>
  <si>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</si>
  <si>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</si>
  <si>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</si>
  <si>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</si>
  <si>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</si>
  <si>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</si>
  <si>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</si>
  <si>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</si>
  <si>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</si>
  <si>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</si>
  <si>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</si>
  <si>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</si>
  <si>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</si>
  <si>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</si>
  <si>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</si>
  <si>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</si>
  <si>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</si>
  <si>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</si>
  <si>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</si>
  <si>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</si>
  <si>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</si>
  <si>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</si>
  <si>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</si>
  <si>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</si>
  <si>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</si>
  <si>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</si>
  <si>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</si>
  <si>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</si>
  <si>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</si>
  <si>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</si>
  <si>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</si>
  <si>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</si>
  <si>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</si>
  <si>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</si>
  <si>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</si>
  <si>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</si>
  <si>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</si>
  <si>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</si>
  <si>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</si>
  <si>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</si>
  <si>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</si>
  <si>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</si>
  <si>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</si>
  <si>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</si>
  <si>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</si>
  <si>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</si>
  <si>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</si>
  <si>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</si>
  <si>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</si>
  <si>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</si>
  <si>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</si>
  <si>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</si>
  <si>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</si>
  <si>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</si>
  <si>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</si>
  <si>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</si>
  <si>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</si>
  <si>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</si>
  <si>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</si>
  <si>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</si>
  <si>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</si>
  <si>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</si>
  <si>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</si>
  <si>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</si>
  <si>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</si>
  <si>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</si>
  <si>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</si>
  <si>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</si>
  <si>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</si>
  <si>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</si>
  <si>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</si>
  <si>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</si>
  <si>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</si>
  <si>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</si>
  <si>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</si>
  <si>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</si>
  <si>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</si>
  <si>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</si>
  <si>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</si>
  <si>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</si>
  <si>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</si>
  <si>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</si>
  <si>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</si>
  <si>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</si>
  <si>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</si>
  <si>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</si>
  <si>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</si>
  <si>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</si>
  <si>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</si>
  <si>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</si>
  <si>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</si>
  <si>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</si>
  <si>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</si>
  <si>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</si>
  <si>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</si>
  <si>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</si>
  <si>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</si>
  <si>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</si>
  <si>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</si>
  <si>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</si>
  <si>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</si>
  <si>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</si>
  <si>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</si>
  <si>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</si>
  <si>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</si>
  <si>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</si>
  <si>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</si>
  <si>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</si>
  <si>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</si>
  <si>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</si>
  <si>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</si>
  <si>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</si>
  <si>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</si>
  <si>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</si>
  <si>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</si>
  <si>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</si>
  <si>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</si>
  <si>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</si>
  <si>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</si>
  <si>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</si>
  <si>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</si>
  <si>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</si>
  <si>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</si>
  <si>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</si>
  <si>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</si>
  <si>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</si>
  <si>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</si>
  <si>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</si>
  <si>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</si>
  <si>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</si>
  <si>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</si>
  <si>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</si>
  <si>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</si>
  <si>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</si>
  <si>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</si>
  <si>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</si>
  <si>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</si>
  <si>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</si>
  <si>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</si>
  <si>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</si>
  <si>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</si>
  <si>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</si>
  <si>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</si>
  <si>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</si>
  <si>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</si>
  <si>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</si>
  <si>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</si>
  <si>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</si>
  <si>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</si>
  <si>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</si>
  <si>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</si>
  <si>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</si>
  <si>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</si>
  <si>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</si>
  <si>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</si>
  <si>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</si>
  <si>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</si>
  <si>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</si>
  <si>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</si>
  <si>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</si>
  <si>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</si>
  <si>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</si>
  <si>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</si>
  <si>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</si>
  <si>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</si>
  <si>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</si>
  <si>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</si>
  <si>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</si>
  <si>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</si>
  <si>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</si>
  <si>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</si>
  <si>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</si>
  <si>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</si>
  <si>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</si>
  <si>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</si>
  <si>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</si>
  <si>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</si>
  <si>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</si>
  <si>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</si>
  <si>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</si>
  <si>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</si>
  <si>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</si>
  <si>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</si>
  <si>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</si>
  <si>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</si>
  <si>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</si>
  <si>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</si>
  <si>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</si>
  <si>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</si>
  <si>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</si>
  <si>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</si>
  <si>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</si>
  <si>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</si>
  <si>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</si>
  <si>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</si>
  <si>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</si>
  <si>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</si>
  <si>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</si>
  <si>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</si>
  <si>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</si>
  <si>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</si>
  <si>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</si>
  <si>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</si>
  <si>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</si>
  <si>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</si>
  <si>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</si>
  <si>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</si>
  <si>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</si>
  <si>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</si>
  <si>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</si>
  <si>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</si>
  <si>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</si>
  <si>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</si>
  <si>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</si>
  <si>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</si>
  <si>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</si>
  <si>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</si>
  <si>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</si>
  <si>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</si>
  <si>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</si>
  <si>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</si>
  <si>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</si>
  <si>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</si>
  <si>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</si>
  <si>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</si>
  <si>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</si>
  <si>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</si>
  <si>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</si>
  <si>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</si>
  <si>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</si>
  <si>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</si>
  <si>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</si>
  <si>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</si>
  <si>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</si>
  <si>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</si>
  <si>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</si>
  <si>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</si>
  <si>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</si>
  <si>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</si>
  <si>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</si>
  <si>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</si>
  <si>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</si>
  <si>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</si>
  <si>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</si>
  <si>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</si>
  <si>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</si>
  <si>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</si>
  <si>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</si>
  <si>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</si>
  <si>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</si>
  <si>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</si>
  <si>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</si>
  <si>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</si>
  <si>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</si>
  <si>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</si>
  <si>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</si>
  <si>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</si>
  <si>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</si>
  <si>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</si>
  <si>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</si>
  <si>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</si>
  <si>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</si>
  <si>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</si>
  <si>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</si>
  <si>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</si>
  <si>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</si>
  <si>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</si>
  <si>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</si>
  <si>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</si>
  <si>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</si>
  <si>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</si>
  <si>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</si>
  <si>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</si>
  <si>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</si>
  <si>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</si>
  <si>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</si>
  <si>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</si>
  <si>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</si>
  <si>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</si>
  <si>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</si>
  <si>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</si>
  <si>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</si>
  <si>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</si>
  <si>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</si>
  <si>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</si>
  <si>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</si>
  <si>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</si>
  <si>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</si>
  <si>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</si>
  <si>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</si>
  <si>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</si>
  <si>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</si>
  <si>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</si>
  <si>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</si>
  <si>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</si>
  <si>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</si>
  <si>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</si>
  <si>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</si>
  <si>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</si>
  <si>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</si>
  <si>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</si>
  <si>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</si>
  <si>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</si>
  <si>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</si>
  <si>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</si>
  <si>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</si>
  <si>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</si>
  <si>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</si>
  <si>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</si>
  <si>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</si>
  <si>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</si>
  <si>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</si>
  <si>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</si>
  <si>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</si>
  <si>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</si>
  <si>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</si>
  <si>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</si>
  <si>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</si>
  <si>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</si>
  <si>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</si>
  <si>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</si>
  <si>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</si>
  <si>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</si>
  <si>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</si>
  <si>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</si>
  <si>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</si>
  <si>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</si>
  <si>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</si>
  <si>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</si>
  <si>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</si>
  <si>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</si>
  <si>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</si>
  <si>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</si>
  <si>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</si>
  <si>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</si>
  <si>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</si>
  <si>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</si>
  <si>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</si>
  <si>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</si>
  <si>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</si>
  <si>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</si>
  <si>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</si>
  <si>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</si>
  <si>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</si>
  <si>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</si>
  <si>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</si>
  <si>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</si>
  <si>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</si>
  <si>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</si>
  <si>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</si>
  <si>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</si>
  <si>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</si>
  <si>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</si>
  <si>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</si>
  <si>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</si>
  <si>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</si>
  <si>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</si>
  <si>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</si>
  <si>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</si>
  <si>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</si>
  <si>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</si>
  <si>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</si>
  <si>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</si>
  <si>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</si>
  <si>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</si>
  <si>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</si>
  <si>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</si>
  <si>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</si>
  <si>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</si>
  <si>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</si>
  <si>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</si>
  <si>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</si>
  <si>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</si>
  <si>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</si>
  <si>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</si>
  <si>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</si>
  <si>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</si>
  <si>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</si>
  <si>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</si>
  <si>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</si>
  <si>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</si>
  <si>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</si>
  <si>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</si>
  <si>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</si>
  <si>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</si>
  <si>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</si>
  <si>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</si>
  <si>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</si>
  <si>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</si>
  <si>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</si>
  <si>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</si>
  <si>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</si>
  <si>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</si>
  <si>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</si>
  <si>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</si>
  <si>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</si>
  <si>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</si>
  <si>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</si>
  <si>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</si>
  <si>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</si>
  <si>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</si>
  <si>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</si>
  <si>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</si>
  <si>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</si>
  <si>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</si>
  <si>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</si>
  <si>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</si>
  <si>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</si>
  <si>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</si>
  <si>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</si>
  <si>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</si>
  <si>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</si>
  <si>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</si>
  <si>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</si>
  <si>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</si>
  <si>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</si>
  <si>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</si>
  <si>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</si>
  <si>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</si>
  <si>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</si>
  <si>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</si>
  <si>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</si>
  <si>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</si>
  <si>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</si>
  <si>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</si>
  <si>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</si>
  <si>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</si>
  <si>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</si>
  <si>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</si>
  <si>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</si>
  <si>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</si>
  <si>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</si>
  <si>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</si>
  <si>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</si>
  <si>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</si>
  <si>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</si>
  <si>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</si>
  <si>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</si>
  <si>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</si>
  <si>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</si>
  <si>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</si>
  <si>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</si>
  <si>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</si>
  <si>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</si>
  <si>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</si>
  <si>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</si>
  <si>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</si>
  <si>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</si>
  <si>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</si>
  <si>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</si>
  <si>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</si>
  <si>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</si>
  <si>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</si>
  <si>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</si>
  <si>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</si>
  <si>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</si>
  <si>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</si>
  <si>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</si>
  <si>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</si>
  <si>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</si>
  <si>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</si>
  <si>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</si>
  <si>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</si>
  <si>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</si>
  <si>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</si>
  <si>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</si>
  <si>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</si>
  <si>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</si>
  <si>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</si>
  <si>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</si>
  <si>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</si>
  <si>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</si>
  <si>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</si>
  <si>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</si>
  <si>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</si>
  <si>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</si>
  <si>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</si>
  <si>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</si>
  <si>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</si>
  <si>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</si>
  <si>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</si>
  <si>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</si>
  <si>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</si>
  <si>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</si>
  <si>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</si>
  <si>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</si>
  <si>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</si>
  <si>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</si>
  <si>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</si>
  <si>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</si>
  <si>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</si>
  <si>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</si>
  <si>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</si>
  <si>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</si>
  <si>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</si>
  <si>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</si>
  <si>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</si>
  <si>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</si>
  <si>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</si>
  <si>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</si>
  <si>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</si>
  <si>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</si>
  <si>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</si>
  <si>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</si>
  <si>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</si>
  <si>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</si>
  <si>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</si>
  <si>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</si>
  <si>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</si>
  <si>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</si>
  <si>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</si>
  <si>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</si>
  <si>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</si>
  <si>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</si>
  <si>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</si>
  <si>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</si>
  <si>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</si>
  <si>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</si>
  <si>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</si>
  <si>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</si>
  <si>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</si>
  <si>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</si>
  <si>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</si>
  <si>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</si>
  <si>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</si>
  <si>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</si>
  <si>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</si>
  <si>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</si>
  <si>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</si>
  <si>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</si>
  <si>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</si>
  <si>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</si>
  <si>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</si>
  <si>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</si>
  <si>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</si>
  <si>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</si>
  <si>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</si>
  <si>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</si>
  <si>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</si>
  <si>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</si>
  <si>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</si>
  <si>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</si>
  <si>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</si>
  <si>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</si>
  <si>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</si>
  <si>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</si>
  <si>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</si>
  <si>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</si>
  <si>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</si>
  <si>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</si>
  <si>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</si>
  <si>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</si>
  <si>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</si>
  <si>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</si>
  <si>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</si>
  <si>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</si>
  <si>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</si>
  <si>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</si>
  <si>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</si>
  <si>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</si>
  <si>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</si>
  <si>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</si>
  <si>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</si>
  <si>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</si>
  <si>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</si>
  <si>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</si>
  <si>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</si>
  <si>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</si>
  <si>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</si>
  <si>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</si>
  <si>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</si>
  <si>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</si>
  <si>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</si>
  <si>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</si>
  <si>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</si>
  <si>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</si>
  <si>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</si>
  <si>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</si>
  <si>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</si>
  <si>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</si>
  <si>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</si>
  <si>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</si>
  <si>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</si>
  <si>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</si>
  <si>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</si>
  <si>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</si>
  <si>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</si>
  <si>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</si>
  <si>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</si>
  <si>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</si>
  <si>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</si>
  <si>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</si>
  <si>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</si>
  <si>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</si>
  <si>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</si>
  <si>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</si>
  <si>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</si>
  <si>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</si>
  <si>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</si>
  <si>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</si>
  <si>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</si>
  <si>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</si>
  <si>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</si>
  <si>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</si>
  <si>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</si>
  <si>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</si>
  <si>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</si>
  <si>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</si>
  <si>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</si>
  <si>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</si>
  <si>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</si>
  <si>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</si>
  <si>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</si>
  <si>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</si>
  <si>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</si>
  <si>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</si>
  <si>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</si>
  <si>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</si>
  <si>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</si>
  <si>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</si>
  <si>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</si>
  <si>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</si>
  <si>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</si>
  <si>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</si>
  <si>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</si>
  <si>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</si>
  <si>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</si>
  <si>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</si>
  <si>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</si>
  <si>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</si>
  <si>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</si>
  <si>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</si>
  <si>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</si>
  <si>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</si>
  <si>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</si>
  <si>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</si>
  <si>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</si>
  <si>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</si>
  <si>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</si>
  <si>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</si>
  <si>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</si>
  <si>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</si>
  <si>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</si>
  <si>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</si>
  <si>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</si>
  <si>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</si>
  <si>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</si>
  <si>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</si>
  <si>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</si>
  <si>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</si>
  <si>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</si>
  <si>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</si>
  <si>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</si>
  <si>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</si>
  <si>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</si>
  <si>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</si>
  <si>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</si>
  <si>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</si>
  <si>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</si>
  <si>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</si>
  <si>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</si>
  <si>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</si>
  <si>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</si>
  <si>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</si>
  <si>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</si>
  <si>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</si>
  <si>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</si>
  <si>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</si>
  <si>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</si>
  <si>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</si>
  <si>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</si>
  <si>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</si>
  <si>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</si>
  <si>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</si>
  <si>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</si>
  <si>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</si>
  <si>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</si>
  <si>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</si>
  <si>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</si>
  <si>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</si>
  <si>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</si>
  <si>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</si>
  <si>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</si>
  <si>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</si>
  <si>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</si>
  <si>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</si>
  <si>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</si>
  <si>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</si>
  <si>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</si>
  <si>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</si>
  <si>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</si>
  <si>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</si>
  <si>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</si>
  <si>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</si>
  <si>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</si>
  <si>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</si>
  <si>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</si>
  <si>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</si>
  <si>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</si>
  <si>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</si>
  <si>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</si>
  <si>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</si>
  <si>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</si>
  <si>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</si>
  <si>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</si>
  <si>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</si>
  <si>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</si>
  <si>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</si>
  <si>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</si>
  <si>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</si>
  <si>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</si>
  <si>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</si>
  <si>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</si>
  <si>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</si>
  <si>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</si>
  <si>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</si>
  <si>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</si>
  <si>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</si>
  <si>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</si>
  <si>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</si>
  <si>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</si>
  <si>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</si>
  <si>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</si>
  <si>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</si>
  <si>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</si>
  <si>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</si>
  <si>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</si>
  <si>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</si>
  <si>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</si>
  <si>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</si>
  <si>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</si>
  <si>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</si>
  <si>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</si>
  <si>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</si>
  <si>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</si>
  <si>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</si>
  <si>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</si>
  <si>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</si>
  <si>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</si>
  <si>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</si>
  <si>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</si>
  <si>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</si>
  <si>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</si>
  <si>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</si>
  <si>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</si>
  <si>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</si>
  <si>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</si>
  <si>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</si>
  <si>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</si>
  <si>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</si>
  <si>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</si>
  <si>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</si>
  <si>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</si>
  <si>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</si>
  <si>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</si>
  <si>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</si>
  <si>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</si>
  <si>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</si>
  <si>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</si>
  <si>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</si>
  <si>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</si>
  <si>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</si>
  <si>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</si>
  <si>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</si>
  <si>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</si>
  <si>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</si>
  <si>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</si>
  <si>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</si>
  <si>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</si>
  <si>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</si>
  <si>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</si>
  <si>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</si>
  <si>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</si>
  <si>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</si>
  <si>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</si>
  <si>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</si>
  <si>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</si>
  <si>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</si>
  <si>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</si>
  <si>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</si>
  <si>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</si>
  <si>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</si>
  <si>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</si>
  <si>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</si>
  <si>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</si>
  <si>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</si>
  <si>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</si>
  <si>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</si>
  <si>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</si>
  <si>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</si>
  <si>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</si>
  <si>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</si>
  <si>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</si>
  <si>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</si>
  <si>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</si>
  <si>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</si>
  <si>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</si>
  <si>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</si>
  <si>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</si>
  <si>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</si>
  <si>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</si>
  <si>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</si>
  <si>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</si>
  <si>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</si>
  <si>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</si>
  <si>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</si>
  <si>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</si>
  <si>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</si>
  <si>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</si>
  <si>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</si>
  <si>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</si>
  <si>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</si>
  <si>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</si>
  <si>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</si>
  <si>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</si>
  <si>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</si>
  <si>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</si>
  <si>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</si>
  <si>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</si>
  <si>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</si>
  <si>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</si>
  <si>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</si>
  <si>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</si>
  <si>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</si>
  <si>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</si>
  <si>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</si>
  <si>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</si>
  <si>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</si>
  <si>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</si>
  <si>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</si>
  <si>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</si>
  <si>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</si>
  <si>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</si>
  <si>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</si>
  <si>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</si>
  <si>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</si>
  <si>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</si>
  <si>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</si>
  <si>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</si>
  <si>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</si>
  <si>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</si>
  <si>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</si>
  <si>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</si>
  <si>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</si>
  <si>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</si>
  <si>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</si>
  <si>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</si>
  <si>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</si>
  <si>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</si>
  <si>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</si>
  <si>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</si>
  <si>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</si>
  <si>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</si>
  <si>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</si>
  <si>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</si>
  <si>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</si>
  <si>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</si>
  <si>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</si>
  <si>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</si>
  <si>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</si>
  <si>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</si>
  <si>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</si>
  <si>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</si>
  <si>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</si>
  <si>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</si>
  <si>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</si>
  <si>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</si>
  <si>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</si>
  <si>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</si>
  <si>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</si>
  <si>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</si>
  <si>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</si>
  <si>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</si>
  <si>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</si>
  <si>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</si>
  <si>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</si>
  <si>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</si>
  <si>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</si>
  <si>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</si>
  <si>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</si>
  <si>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</si>
  <si>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</si>
  <si>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</si>
  <si>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</si>
  <si>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</si>
  <si>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</si>
  <si>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</si>
  <si>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</si>
  <si>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</si>
  <si>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</si>
  <si>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</si>
  <si>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</si>
  <si>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</si>
  <si>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</si>
  <si>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</si>
  <si>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</si>
  <si>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</si>
  <si>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</si>
  <si>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</si>
  <si>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</si>
  <si>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</si>
  <si>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</si>
  <si>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</si>
  <si>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</si>
  <si>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</si>
  <si>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</si>
  <si>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</si>
  <si>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</si>
  <si>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</si>
  <si>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</si>
  <si>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</si>
  <si>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</si>
  <si>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</si>
  <si>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</si>
  <si>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</si>
  <si>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</si>
  <si>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</si>
  <si>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</si>
  <si>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</si>
  <si>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</si>
  <si>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</si>
  <si>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</si>
  <si>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</si>
  <si>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</si>
  <si>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</si>
  <si>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</si>
  <si>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</si>
  <si>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</si>
  <si>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</si>
  <si>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</si>
  <si>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</si>
  <si>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</si>
  <si>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</si>
  <si>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</si>
  <si>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</si>
  <si>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</si>
  <si>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</si>
  <si>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</si>
  <si>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</si>
  <si>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</si>
  <si>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</si>
  <si>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</si>
  <si>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</si>
  <si>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</si>
  <si>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</si>
  <si>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</si>
  <si>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</si>
  <si>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</si>
  <si>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</si>
  <si>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</si>
  <si>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</si>
  <si>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</si>
  <si>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</si>
  <si>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</si>
  <si>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</si>
  <si>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</si>
  <si>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</si>
  <si>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</si>
  <si>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</si>
  <si>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</si>
  <si>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</si>
  <si>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</si>
  <si>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</si>
  <si>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</si>
  <si>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</si>
  <si>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</si>
  <si>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</si>
  <si>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</si>
  <si>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</si>
  <si>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</si>
  <si>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</si>
  <si>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</si>
  <si>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</si>
  <si>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</si>
  <si>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</si>
  <si>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</si>
  <si>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</si>
  <si>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</si>
  <si>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</si>
  <si>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</si>
  <si>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</si>
  <si>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</si>
  <si>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</si>
  <si>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</si>
  <si>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</si>
  <si>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</si>
  <si>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</si>
  <si>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</si>
  <si>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</si>
  <si>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</si>
  <si>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</si>
  <si>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</si>
  <si>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</si>
  <si>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</si>
  <si>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</si>
  <si>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</si>
  <si>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</si>
  <si>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</si>
  <si>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</si>
  <si>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</si>
  <si>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</si>
  <si>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</si>
  <si>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</si>
  <si>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</si>
  <si>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</si>
  <si>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</si>
  <si>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</si>
  <si>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</si>
  <si>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</si>
  <si>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</si>
  <si>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</si>
  <si>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</si>
  <si>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</si>
  <si>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</si>
  <si>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</si>
  <si>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</si>
  <si>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</si>
  <si>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</si>
  <si>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</si>
  <si>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</si>
  <si>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</si>
  <si>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</si>
  <si>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</si>
  <si>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</si>
  <si>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</si>
  <si>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</si>
  <si>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</si>
  <si>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</si>
  <si>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</si>
  <si>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</si>
  <si>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</si>
  <si>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</si>
  <si>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</si>
  <si>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</si>
  <si>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</si>
  <si>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</si>
  <si>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</si>
  <si>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</si>
  <si>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</si>
  <si>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</si>
  <si>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</si>
  <si>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</si>
  <si>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</si>
  <si>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</si>
  <si>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</si>
  <si>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</si>
  <si>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</si>
  <si>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</si>
  <si>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</si>
  <si>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</si>
  <si>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</si>
  <si>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</si>
  <si>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</si>
  <si>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</si>
  <si>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</si>
  <si>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</si>
  <si>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</si>
  <si>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</si>
  <si>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</si>
  <si>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</si>
  <si>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</si>
  <si>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</si>
  <si>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</si>
  <si>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</si>
  <si>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</si>
  <si>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</si>
  <si>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</si>
  <si>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</si>
  <si>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</si>
  <si>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</si>
  <si>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</si>
  <si>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</si>
  <si>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</si>
  <si>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</si>
  <si>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</si>
  <si>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</si>
  <si>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</si>
  <si>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</si>
  <si>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</si>
  <si>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</si>
  <si>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</si>
  <si>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</si>
  <si>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</si>
  <si>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</si>
  <si>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</si>
  <si>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</si>
  <si>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</si>
  <si>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</si>
  <si>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</si>
  <si>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</si>
  <si>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</si>
  <si>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</si>
  <si>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</si>
  <si>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</si>
  <si>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</si>
  <si>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</si>
  <si>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</si>
  <si>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</si>
  <si>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</si>
  <si>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</si>
  <si>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</si>
  <si>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</si>
  <si>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</si>
  <si>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</si>
  <si>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</si>
  <si>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</si>
  <si>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</si>
  <si>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</si>
  <si>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</si>
  <si>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</si>
  <si>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</si>
  <si>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</si>
  <si>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</si>
  <si>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</si>
  <si>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</si>
  <si>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</si>
  <si>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</si>
  <si>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</si>
  <si>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</si>
  <si>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</si>
  <si>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</si>
  <si>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</si>
  <si>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</si>
  <si>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</si>
  <si>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</si>
  <si>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</si>
  <si>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</si>
  <si>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</si>
  <si>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</si>
  <si>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</si>
  <si>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</si>
  <si>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</si>
  <si>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</si>
  <si>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</si>
  <si>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</si>
  <si>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</si>
  <si>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</si>
  <si>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</si>
  <si>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</si>
  <si>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</si>
  <si>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</si>
  <si>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</si>
  <si>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</si>
  <si>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</si>
  <si>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</si>
  <si>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</si>
  <si>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</si>
  <si>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</si>
  <si>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</si>
  <si>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</si>
  <si>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</si>
  <si>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</si>
  <si>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</si>
  <si>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</si>
  <si>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</si>
  <si>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</si>
  <si>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</si>
  <si>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</si>
  <si>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</si>
  <si>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</si>
  <si>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</si>
  <si>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</si>
  <si>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</si>
  <si>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</si>
  <si>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</si>
  <si>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</si>
  <si>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</si>
  <si>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</si>
  <si>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</si>
  <si>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</si>
  <si>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</si>
  <si>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</si>
  <si>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</si>
  <si>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</si>
  <si>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</si>
  <si>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</si>
  <si>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</si>
  <si>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</si>
  <si>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</si>
  <si>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</si>
  <si>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</si>
  <si>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</si>
  <si>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</si>
  <si>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</si>
  <si>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</si>
  <si>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</si>
  <si>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</si>
  <si>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</si>
  <si>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</si>
  <si>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</si>
  <si>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</si>
  <si>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</si>
  <si>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</si>
  <si>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</si>
  <si>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</si>
  <si>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</si>
  <si>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</si>
  <si>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</si>
  <si>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</si>
  <si>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</si>
  <si>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</si>
  <si>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</si>
  <si>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</si>
  <si>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</si>
  <si>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</si>
  <si>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</si>
  <si>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</si>
  <si>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</si>
  <si>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</si>
  <si>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</si>
  <si>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</si>
  <si>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</si>
  <si>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</si>
  <si>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</si>
  <si>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</si>
  <si>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</si>
  <si>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</si>
  <si>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</si>
  <si>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</si>
  <si>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</si>
  <si>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</si>
  <si>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</si>
  <si>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</si>
  <si>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</si>
  <si>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</si>
  <si>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</si>
  <si>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</si>
  <si>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</si>
  <si>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</si>
  <si>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</si>
  <si>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</si>
  <si>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</si>
  <si>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</si>
  <si>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</si>
  <si>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</si>
  <si>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</si>
  <si>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</si>
  <si>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</si>
  <si>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</si>
  <si>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</si>
  <si>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</si>
  <si>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</si>
  <si>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</si>
  <si>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</si>
  <si>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</si>
  <si>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</si>
  <si>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</si>
  <si>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</si>
  <si>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</si>
  <si>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</si>
  <si>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</si>
  <si>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</si>
  <si>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</si>
  <si>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</si>
  <si>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</si>
  <si>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</si>
  <si>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</si>
  <si>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</si>
  <si>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</si>
  <si>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</si>
  <si>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</si>
  <si>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</si>
  <si>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</si>
  <si>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</si>
  <si>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</si>
  <si>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</si>
  <si>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</si>
  <si>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</si>
  <si>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</si>
  <si>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</si>
  <si>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</si>
  <si>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</si>
  <si>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</si>
  <si>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</si>
  <si>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</si>
  <si>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</si>
  <si>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</si>
  <si>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</si>
  <si>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</si>
  <si>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</si>
  <si>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</si>
  <si>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</si>
  <si>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</si>
  <si>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</si>
  <si>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</si>
  <si>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</si>
  <si>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</si>
  <si>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</si>
  <si>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</si>
  <si>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</si>
  <si>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</si>
  <si>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</si>
  <si>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</si>
  <si>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</si>
  <si>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</si>
  <si>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</si>
  <si>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</si>
  <si>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</si>
  <si>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</si>
  <si>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</si>
  <si>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</si>
  <si>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</si>
  <si>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</si>
  <si>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</si>
  <si>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</si>
  <si>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</si>
  <si>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</si>
  <si>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</si>
  <si>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</si>
  <si>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</si>
  <si>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</si>
  <si>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</si>
  <si>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</si>
  <si>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</si>
  <si>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</si>
  <si>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</si>
  <si>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</si>
  <si>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</si>
  <si>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</si>
  <si>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</si>
  <si>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</si>
  <si>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</si>
  <si>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</si>
  <si>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</si>
  <si>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</si>
  <si>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</si>
  <si>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</si>
  <si>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</si>
  <si>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</si>
  <si>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</si>
  <si>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</si>
  <si>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</si>
  <si>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</si>
  <si>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</si>
  <si>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</si>
  <si>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</si>
  <si>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</si>
  <si>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</si>
  <si>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</si>
  <si>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</si>
  <si>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</si>
  <si>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</si>
  <si>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</si>
  <si>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</si>
  <si>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</si>
  <si>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</si>
  <si>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</si>
  <si>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</si>
  <si>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</si>
  <si>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</si>
  <si>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</si>
  <si>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</si>
  <si>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</si>
  <si>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</si>
  <si>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</si>
  <si>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</si>
  <si>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</si>
  <si>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</si>
  <si>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</si>
  <si>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</si>
  <si>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</si>
  <si>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</si>
  <si>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</si>
  <si>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</si>
  <si>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</si>
  <si>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</si>
  <si>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</si>
  <si>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</si>
  <si>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</si>
  <si>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</si>
  <si>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</si>
  <si>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</si>
  <si>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</si>
  <si>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</si>
  <si>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</si>
  <si>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</si>
  <si>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</si>
  <si>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</si>
  <si>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</si>
  <si>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</si>
  <si>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</si>
  <si>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</si>
  <si>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</si>
  <si>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</si>
  <si>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</si>
  <si>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</si>
  <si>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</si>
  <si>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</si>
  <si>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</si>
  <si>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</si>
  <si>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</si>
  <si>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</si>
  <si>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</si>
  <si>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</si>
  <si>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</si>
  <si>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</si>
  <si>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</si>
  <si>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</si>
  <si>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</si>
  <si>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</si>
  <si>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</si>
  <si>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</si>
  <si>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</si>
  <si>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</si>
  <si>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</si>
  <si>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</si>
  <si>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</si>
  <si>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</si>
  <si>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</si>
  <si>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</si>
  <si>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</si>
  <si>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</si>
  <si>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</si>
  <si>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</si>
  <si>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</si>
  <si>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</si>
  <si>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</si>
  <si>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</si>
  <si>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</si>
  <si>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</si>
  <si>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</si>
  <si>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</si>
  <si>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</si>
  <si>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</si>
  <si>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</si>
  <si>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</si>
  <si>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</si>
  <si>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</si>
  <si>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</si>
  <si>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</si>
  <si>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</si>
  <si>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</si>
  <si>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</si>
  <si>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</si>
  <si>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</si>
  <si>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</si>
  <si>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</si>
  <si>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</si>
  <si>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</si>
  <si>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</si>
  <si>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</si>
  <si>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</si>
  <si>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</si>
  <si>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</si>
  <si>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</si>
  <si>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</si>
  <si>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</si>
  <si>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</si>
  <si>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</si>
  <si>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</si>
  <si>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</si>
  <si>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</si>
  <si>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</si>
  <si>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</si>
  <si>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</si>
  <si>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</si>
  <si>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</si>
  <si>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</si>
  <si>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</si>
  <si>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</si>
  <si>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</si>
  <si>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</si>
  <si>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</si>
  <si>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</si>
  <si>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</si>
  <si>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</si>
  <si>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</si>
  <si>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</si>
  <si>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</si>
  <si>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</si>
  <si>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</si>
  <si>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</si>
  <si>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</si>
  <si>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</si>
  <si>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</si>
  <si>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</si>
  <si>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</si>
  <si>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</si>
  <si>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</si>
  <si>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</si>
  <si>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</si>
  <si>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</si>
  <si>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</si>
  <si>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</si>
  <si>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</si>
  <si>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</si>
  <si>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</si>
  <si>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</si>
  <si>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</si>
  <si>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</si>
  <si>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</si>
  <si>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</si>
  <si>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</si>
  <si>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</si>
  <si>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</si>
  <si>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</si>
  <si>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</si>
  <si>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</si>
  <si>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</si>
  <si>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</si>
  <si>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</si>
  <si>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</si>
  <si>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</si>
  <si>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</si>
  <si>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</si>
  <si>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</si>
  <si>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</si>
  <si>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</si>
  <si>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</si>
  <si>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</si>
  <si>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</si>
  <si>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</si>
  <si>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</si>
  <si>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</si>
  <si>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</si>
  <si>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</si>
  <si>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</si>
  <si>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</si>
  <si>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</si>
  <si>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</si>
  <si>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</si>
  <si>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</si>
  <si>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</si>
  <si>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</si>
  <si>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</si>
  <si>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</si>
  <si>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</si>
  <si>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</si>
  <si>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</si>
  <si>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</si>
  <si>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</si>
  <si>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</si>
  <si>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</si>
  <si>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</si>
  <si>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</si>
  <si>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</si>
  <si>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</si>
  <si>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</si>
  <si>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</si>
  <si>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</si>
  <si>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</si>
  <si>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</si>
  <si>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</si>
  <si>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</si>
  <si>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</si>
  <si>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</si>
  <si>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</si>
  <si>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</si>
  <si>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</si>
  <si>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</si>
  <si>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</si>
  <si>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</si>
  <si>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</si>
  <si>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</si>
  <si>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</si>
  <si>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</si>
  <si>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</si>
  <si>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</si>
  <si>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</si>
  <si>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</si>
  <si>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</si>
  <si>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</si>
  <si>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</si>
  <si>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</si>
  <si>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</si>
  <si>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</si>
  <si>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</si>
  <si>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</si>
  <si>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</si>
  <si>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</si>
  <si>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</si>
  <si>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</si>
  <si>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</si>
  <si>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</si>
  <si>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</si>
  <si>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</si>
  <si>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</si>
  <si>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</si>
  <si>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</si>
  <si>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</si>
  <si>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</si>
  <si>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</si>
  <si>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</si>
  <si>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</si>
  <si>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</si>
  <si>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</si>
  <si>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</si>
  <si>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</si>
  <si>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</si>
  <si>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</si>
  <si>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</si>
  <si>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</si>
  <si>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</si>
  <si>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</si>
  <si>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</si>
  <si>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</si>
  <si>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</si>
  <si>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</si>
  <si>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</si>
  <si>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</si>
  <si>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</si>
  <si>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</si>
  <si>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</si>
  <si>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</si>
  <si>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</si>
  <si>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</si>
  <si>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</si>
  <si>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</si>
  <si>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</si>
  <si>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</si>
  <si>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</si>
  <si>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</si>
  <si>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</si>
  <si>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</si>
  <si>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</si>
  <si>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</si>
  <si>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</si>
  <si>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</si>
  <si>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</si>
  <si>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</si>
  <si>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</si>
  <si>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</si>
  <si>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</si>
  <si>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</si>
  <si>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</si>
  <si>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</si>
  <si>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</si>
  <si>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</si>
  <si>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</si>
  <si>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</si>
  <si>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</si>
  <si>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</si>
  <si>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</si>
  <si>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</si>
  <si>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</si>
  <si>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</si>
  <si>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</si>
  <si>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</si>
  <si>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</si>
  <si>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</si>
  <si>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</si>
  <si>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</si>
  <si>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</si>
  <si>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</si>
  <si>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</si>
  <si>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</si>
  <si>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</si>
  <si>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</si>
  <si>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</si>
  <si>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</si>
  <si>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</si>
  <si>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</si>
  <si>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</si>
  <si>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</si>
  <si>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</si>
  <si>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</si>
  <si>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</si>
  <si>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</si>
  <si>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</si>
  <si>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</si>
  <si>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</si>
  <si>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</si>
  <si>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</si>
  <si>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</si>
  <si>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</si>
  <si>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</si>
  <si>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</si>
  <si>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</si>
  <si>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</si>
  <si>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</si>
  <si>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</si>
  <si>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</si>
  <si>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</si>
  <si>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</si>
  <si>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</si>
  <si>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</si>
  <si>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</si>
  <si>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</si>
  <si>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</si>
  <si>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</si>
  <si>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</si>
  <si>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</si>
  <si>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</si>
  <si>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</si>
  <si>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</si>
  <si>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</si>
  <si>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</si>
  <si>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</si>
  <si>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</si>
  <si>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</si>
  <si>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</si>
  <si>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</si>
  <si>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</si>
  <si>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</si>
  <si>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</si>
  <si>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</si>
  <si>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</si>
  <si>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</si>
  <si>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</si>
  <si>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</si>
  <si>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</si>
  <si>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</si>
  <si>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</si>
  <si>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</si>
  <si>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</si>
  <si>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</si>
  <si>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</si>
  <si>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</si>
  <si>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</si>
  <si>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</si>
  <si>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</si>
  <si>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</si>
  <si>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</si>
  <si>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</si>
  <si>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</si>
  <si>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</si>
  <si>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</si>
  <si>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</si>
  <si>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</si>
  <si>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</si>
  <si>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</si>
  <si>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</si>
  <si>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</si>
  <si>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</si>
  <si>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</si>
  <si>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</si>
  <si>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</si>
  <si>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</si>
  <si>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</si>
  <si>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</si>
  <si>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</si>
  <si>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</si>
  <si>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</si>
  <si>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</si>
  <si>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</si>
  <si>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</si>
  <si>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</si>
  <si>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</si>
  <si>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</si>
  <si>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</si>
  <si>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</si>
  <si>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</si>
  <si>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</si>
  <si>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</si>
  <si>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</si>
  <si>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</si>
  <si>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</si>
  <si>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</si>
  <si>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</si>
  <si>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</si>
  <si>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</si>
  <si>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</si>
  <si>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</si>
  <si>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</si>
  <si>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</si>
  <si>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</si>
  <si>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</si>
  <si>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</si>
  <si>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</si>
  <si>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</si>
  <si>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</si>
  <si>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</si>
  <si>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</si>
  <si>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</si>
  <si>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</si>
  <si>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</si>
  <si>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</si>
  <si>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</si>
  <si>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</si>
  <si>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</si>
  <si>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</si>
  <si>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</si>
  <si>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</si>
  <si>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</si>
  <si>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</si>
  <si>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</si>
  <si>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</si>
  <si>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</si>
  <si>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</si>
  <si>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</si>
  <si>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</si>
  <si>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</si>
  <si>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</si>
  <si>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</si>
  <si>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</si>
  <si>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</si>
  <si>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</si>
  <si>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</si>
  <si>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</si>
  <si>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</si>
  <si>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</si>
  <si>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</si>
  <si>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</si>
  <si>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</si>
  <si>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</si>
  <si>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</si>
  <si>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</si>
  <si>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</si>
  <si>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</si>
  <si>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</si>
  <si>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</si>
  <si>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</si>
  <si>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</si>
  <si>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</si>
  <si>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</si>
  <si>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</si>
  <si>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</si>
  <si>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</si>
  <si>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</si>
  <si>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</si>
  <si>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</si>
  <si>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</si>
  <si>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</si>
  <si>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</si>
  <si>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</si>
  <si>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</si>
  <si>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</si>
  <si>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</si>
  <si>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</si>
  <si>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</si>
  <si>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</si>
  <si>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</si>
  <si>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</si>
  <si>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</si>
  <si>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</si>
  <si>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</si>
  <si>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</si>
  <si>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</si>
  <si>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</si>
  <si>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</si>
  <si>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</si>
  <si>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</si>
  <si>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</si>
  <si>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</si>
  <si>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</si>
  <si>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</si>
  <si>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</si>
  <si>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</si>
  <si>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</si>
  <si>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</si>
  <si>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</si>
  <si>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</si>
  <si>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</si>
  <si>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</si>
  <si>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</si>
  <si>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</si>
  <si>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</si>
  <si>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</si>
  <si>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</si>
  <si>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</si>
  <si>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</si>
  <si>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</si>
  <si>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</si>
  <si>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</si>
  <si>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</si>
  <si>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</si>
  <si>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</si>
  <si>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</si>
  <si>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</si>
  <si>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</si>
  <si>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</si>
  <si>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</si>
  <si>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</si>
  <si>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</si>
  <si>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</si>
  <si>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</si>
  <si>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</si>
  <si>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</si>
  <si>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</si>
  <si>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</si>
  <si>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</si>
  <si>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</si>
  <si>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</si>
  <si>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</si>
  <si>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</si>
  <si>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</si>
  <si>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</si>
  <si>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</si>
  <si>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</si>
  <si>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</si>
  <si>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</si>
  <si>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</si>
  <si>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</si>
  <si>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</si>
  <si>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</si>
  <si>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</si>
  <si>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</si>
  <si>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</si>
  <si>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</si>
  <si>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</si>
  <si>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</si>
  <si>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</si>
  <si>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</si>
  <si>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</si>
  <si>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</si>
  <si>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</si>
  <si>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</si>
  <si>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</si>
  <si>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</si>
  <si>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</si>
  <si>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</si>
  <si>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</si>
  <si>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</si>
  <si>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</si>
  <si>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</si>
  <si>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</si>
  <si>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</si>
  <si>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</si>
  <si>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</si>
  <si>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</si>
  <si>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</si>
  <si>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</si>
  <si>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</si>
  <si>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</si>
  <si>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</si>
  <si>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</si>
  <si>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</si>
  <si>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</si>
  <si>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</si>
  <si>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</si>
  <si>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</si>
  <si>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</si>
  <si>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</si>
  <si>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</si>
  <si>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</si>
  <si>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</si>
  <si>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</si>
  <si>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</si>
  <si>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</si>
  <si>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</si>
  <si>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</si>
  <si>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</si>
  <si>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</si>
  <si>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</si>
  <si>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</si>
  <si>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</si>
  <si>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</si>
  <si>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</si>
  <si>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</si>
  <si>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</si>
  <si>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</si>
  <si>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</si>
  <si>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</si>
  <si>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</si>
  <si>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</si>
  <si>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</si>
  <si>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</si>
  <si>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</si>
  <si>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</si>
  <si>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</si>
  <si>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</si>
  <si>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</si>
  <si>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</si>
  <si>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</si>
  <si>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</si>
  <si>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</si>
  <si>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</si>
  <si>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</si>
  <si>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</si>
  <si>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</si>
  <si>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</si>
  <si>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</si>
  <si>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</si>
  <si>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</si>
  <si>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</si>
  <si>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</si>
  <si>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</si>
  <si>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</si>
  <si>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</si>
  <si>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</si>
  <si>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</si>
  <si>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</si>
  <si>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</si>
  <si>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</si>
  <si>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</si>
  <si>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</si>
  <si>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</si>
  <si>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</si>
  <si>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</si>
  <si>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</si>
  <si>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</si>
  <si>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</si>
  <si>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</si>
  <si>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</si>
  <si>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</si>
  <si>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</si>
  <si>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</si>
  <si>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</si>
  <si>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</si>
  <si>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</si>
  <si>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</si>
  <si>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</si>
  <si>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</si>
  <si>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</si>
  <si>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</si>
  <si>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</si>
  <si>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</si>
  <si>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</si>
  <si>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</si>
  <si>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</si>
  <si>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</si>
  <si>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</si>
  <si>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</si>
  <si>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</si>
  <si>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</si>
  <si>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</si>
  <si>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</si>
  <si>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</si>
  <si>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</si>
  <si>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</si>
  <si>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</si>
  <si>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</si>
  <si>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</si>
  <si>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</si>
  <si>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</si>
  <si>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</si>
  <si>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</si>
  <si>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</si>
  <si>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</si>
  <si>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</si>
  <si>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</si>
  <si>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</si>
  <si>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</si>
  <si>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</si>
  <si>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</si>
  <si>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</si>
  <si>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</si>
  <si>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</si>
  <si>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</si>
  <si>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</si>
  <si>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</si>
  <si>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</si>
  <si>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</si>
  <si>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</si>
  <si>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</si>
  <si>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</si>
  <si>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</si>
  <si>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</si>
  <si>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</si>
  <si>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</si>
  <si>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</si>
  <si>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</si>
  <si>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</si>
  <si>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</si>
  <si>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</si>
  <si>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</si>
  <si>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</si>
  <si>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</si>
  <si>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</si>
  <si>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</si>
  <si>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</si>
  <si>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</si>
  <si>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</si>
  <si>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</si>
  <si>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</si>
  <si>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</si>
  <si>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</si>
  <si>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</si>
  <si>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</si>
  <si>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</si>
  <si>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</si>
  <si>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</si>
  <si>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</si>
  <si>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</si>
  <si>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</si>
  <si>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</si>
  <si>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</si>
  <si>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</si>
  <si>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</si>
  <si>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</si>
  <si>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</si>
  <si>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</si>
  <si>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</si>
  <si>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</si>
  <si>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</si>
  <si>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</si>
  <si>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</si>
  <si>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</si>
  <si>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</si>
  <si>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</si>
  <si>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</si>
  <si>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</si>
  <si>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</si>
  <si>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</si>
  <si>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</si>
  <si>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</si>
  <si>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</si>
  <si>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</si>
  <si>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</si>
  <si>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</si>
  <si>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</si>
  <si>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</si>
  <si>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</si>
  <si>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</si>
  <si>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</si>
  <si>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</si>
  <si>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</si>
  <si>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</si>
  <si>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</si>
  <si>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</si>
  <si>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</si>
  <si>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</si>
  <si>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</si>
  <si>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</si>
  <si>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</si>
  <si>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</si>
  <si>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</si>
  <si>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</si>
  <si>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</si>
  <si>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</si>
  <si>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</si>
  <si>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</si>
  <si>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</si>
  <si>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</si>
  <si>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</si>
  <si>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</si>
  <si>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</si>
  <si>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</si>
  <si>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</si>
  <si>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</si>
  <si>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</si>
  <si>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</si>
  <si>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</si>
  <si>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</si>
  <si>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</si>
  <si>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</si>
  <si>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</si>
  <si>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</si>
  <si>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</si>
  <si>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</si>
  <si>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</si>
  <si>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</si>
  <si>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</si>
  <si>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</si>
  <si>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</si>
  <si>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</si>
  <si>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</si>
  <si>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</si>
  <si>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</si>
  <si>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</si>
  <si>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</si>
  <si>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</si>
  <si>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</si>
  <si>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</si>
  <si>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</si>
  <si>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</si>
  <si>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</si>
  <si>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</si>
  <si>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</si>
  <si>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</si>
  <si>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</si>
  <si>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</si>
  <si>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</si>
  <si>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</si>
  <si>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</si>
  <si>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</si>
  <si>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</si>
  <si>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</si>
  <si>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</si>
  <si>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</si>
  <si>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</si>
  <si>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</si>
  <si>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</si>
  <si>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</si>
  <si>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</si>
  <si>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</si>
  <si>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</si>
  <si>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</si>
  <si>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</si>
  <si>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</si>
  <si>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</si>
  <si>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</si>
  <si>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</si>
  <si>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</si>
  <si>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</si>
  <si>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</si>
  <si>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</si>
  <si>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</si>
  <si>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</si>
  <si>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</si>
  <si>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</si>
  <si>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</si>
  <si>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</si>
  <si>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</si>
  <si>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</si>
  <si>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</si>
  <si>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</si>
  <si>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</si>
  <si>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</si>
  <si>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</si>
  <si>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</si>
  <si>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</si>
  <si>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</si>
  <si>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</si>
  <si>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</si>
  <si>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</si>
  <si>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</si>
  <si>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</si>
  <si>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</si>
  <si>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</si>
  <si>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</si>
  <si>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</si>
  <si>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</si>
  <si>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</si>
  <si>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</si>
  <si>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</si>
  <si>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</si>
  <si>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</si>
  <si>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</si>
  <si>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</si>
  <si>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</si>
  <si>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</si>
  <si>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</si>
  <si>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</si>
  <si>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</si>
  <si>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</si>
  <si>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</si>
  <si>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</si>
  <si>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</si>
  <si>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</si>
  <si>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</si>
  <si>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</si>
  <si>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</si>
  <si>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</si>
  <si>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</si>
  <si>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</si>
  <si>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</si>
  <si>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</si>
  <si>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</si>
  <si>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</si>
  <si>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</si>
  <si>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</si>
  <si>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</si>
  <si>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</si>
  <si>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</si>
  <si>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</si>
  <si>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</si>
  <si>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</si>
  <si>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</si>
  <si>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</si>
  <si>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</si>
  <si>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</si>
  <si>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</si>
  <si>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</si>
  <si>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</si>
  <si>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</si>
  <si>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</si>
  <si>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</si>
  <si>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</si>
  <si>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</si>
  <si>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</si>
  <si>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</si>
  <si>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</si>
  <si>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</si>
  <si>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</si>
  <si>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</si>
  <si>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</si>
  <si>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</si>
  <si>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</si>
  <si>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</si>
  <si>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</si>
  <si>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</si>
  <si>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</si>
  <si>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</si>
  <si>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</si>
  <si>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</si>
  <si>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</si>
  <si>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</si>
  <si>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</si>
  <si>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</si>
  <si>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</si>
  <si>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</si>
  <si>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</si>
  <si>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</si>
  <si>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</si>
  <si>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</si>
  <si>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</si>
  <si>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</si>
  <si>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</si>
  <si>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</si>
  <si>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</si>
  <si>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</si>
  <si>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</si>
  <si>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</si>
  <si>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</si>
  <si>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</si>
  <si>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</si>
  <si>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</si>
  <si>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</si>
  <si>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</si>
  <si>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</si>
  <si>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</si>
  <si>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</si>
  <si>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</si>
  <si>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</si>
  <si>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</si>
  <si>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</si>
  <si>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</si>
  <si>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</si>
  <si>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</si>
  <si>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</si>
  <si>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</si>
  <si>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</si>
  <si>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</si>
  <si>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</si>
  <si>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</si>
  <si>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</si>
  <si>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</si>
  <si>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</si>
  <si>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</si>
  <si>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</si>
  <si>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</si>
  <si>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</si>
  <si>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</si>
  <si>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</si>
  <si>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</si>
  <si>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</si>
  <si>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</si>
  <si>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</si>
  <si>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</si>
  <si>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</si>
  <si>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</si>
  <si>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</si>
  <si>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</si>
  <si>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</si>
  <si>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</si>
  <si>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</si>
  <si>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</si>
  <si>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</si>
  <si>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</si>
  <si>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</si>
  <si>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</si>
  <si>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</si>
  <si>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</si>
  <si>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</si>
  <si>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</si>
  <si>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</si>
  <si>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</si>
  <si>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</si>
  <si>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</si>
  <si>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</si>
  <si>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</si>
  <si>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</si>
  <si>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</si>
  <si>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</si>
  <si>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</si>
  <si>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</si>
  <si>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</si>
  <si>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</si>
  <si>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</si>
  <si>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</si>
  <si>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</si>
  <si>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</si>
  <si>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</si>
  <si>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</si>
  <si>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</si>
  <si>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</si>
  <si>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</si>
  <si>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</si>
  <si>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</si>
  <si>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</si>
  <si>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</si>
  <si>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</si>
  <si>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</si>
  <si>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</si>
  <si>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</si>
  <si>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</si>
  <si>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</si>
  <si>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</si>
  <si>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</si>
  <si>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</si>
  <si>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</si>
  <si>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</si>
  <si>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</si>
  <si>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</si>
  <si>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</si>
  <si>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</si>
  <si>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</si>
  <si>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</si>
  <si>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</si>
  <si>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</si>
  <si>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</si>
  <si>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</si>
  <si>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</si>
  <si>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</si>
  <si>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</si>
  <si>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</si>
  <si>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</si>
  <si>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</si>
  <si>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</si>
  <si>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</si>
  <si>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</si>
  <si>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</si>
  <si>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</si>
  <si>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</si>
  <si>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</si>
  <si>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</si>
  <si>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</si>
  <si>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</si>
  <si>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</si>
  <si>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</si>
  <si>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</si>
  <si>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</si>
  <si>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</si>
  <si>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</si>
  <si>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</si>
  <si>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</si>
  <si>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</si>
  <si>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</si>
  <si>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</si>
  <si>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</si>
  <si>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</si>
  <si>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</si>
  <si>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</si>
  <si>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</si>
  <si>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</si>
  <si>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</si>
  <si>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</si>
  <si>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</si>
  <si>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</si>
  <si>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</si>
  <si>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</si>
  <si>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</si>
  <si>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</si>
  <si>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</si>
  <si>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</si>
  <si>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</si>
  <si>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</si>
  <si>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</si>
  <si>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</si>
  <si>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</si>
  <si>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</si>
  <si>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</si>
  <si>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</si>
  <si>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</si>
  <si>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</si>
  <si>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</si>
  <si>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</si>
  <si>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</si>
  <si>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</si>
  <si>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</si>
  <si>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</si>
  <si>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</si>
  <si>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</si>
  <si>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</si>
  <si>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</si>
  <si>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</si>
  <si>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</si>
  <si>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</si>
  <si>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</si>
  <si>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</si>
  <si>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</si>
  <si>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</si>
  <si>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</si>
  <si>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</si>
  <si>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</si>
  <si>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</si>
  <si>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</si>
  <si>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</si>
  <si>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</si>
  <si>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</si>
  <si>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</si>
  <si>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</si>
  <si>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</si>
  <si>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</si>
  <si>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</si>
  <si>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</si>
  <si>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</si>
  <si>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</si>
  <si>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</si>
  <si>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</si>
  <si>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</si>
  <si>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</si>
  <si>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</si>
  <si>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</si>
  <si>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</si>
  <si>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</si>
  <si>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</si>
  <si>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</si>
  <si>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</si>
  <si>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</si>
  <si>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</si>
  <si>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</si>
  <si>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</si>
  <si>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</si>
  <si>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</si>
  <si>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</si>
  <si>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</si>
  <si>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</si>
  <si>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</si>
  <si>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</si>
  <si>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</si>
  <si>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</si>
  <si>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</si>
  <si>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</si>
  <si>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</si>
  <si>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</si>
  <si>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</si>
  <si>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</si>
  <si>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</si>
  <si>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</si>
  <si>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</si>
  <si>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</si>
  <si>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</si>
  <si>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</si>
  <si>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</si>
  <si>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</si>
  <si>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</si>
  <si>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</si>
  <si>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</si>
  <si>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</si>
  <si>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</si>
  <si>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</si>
  <si>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</si>
  <si>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</si>
  <si>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</si>
  <si>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</si>
  <si>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</si>
  <si>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</si>
  <si>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</si>
  <si>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</si>
  <si>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</si>
  <si>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</si>
  <si>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</si>
  <si>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</si>
  <si>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</si>
  <si>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</si>
  <si>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</si>
  <si>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</si>
  <si>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</si>
  <si>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</si>
  <si>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</si>
  <si>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</si>
  <si>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</si>
  <si>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</si>
  <si>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</si>
  <si>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</si>
  <si>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</si>
  <si>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</si>
  <si>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</si>
  <si>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</si>
  <si>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</si>
  <si>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</si>
  <si>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</si>
  <si>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</si>
  <si>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</si>
  <si>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</si>
  <si>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</si>
  <si>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</si>
  <si>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</si>
  <si>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</si>
  <si>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</si>
  <si>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</si>
  <si>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</si>
  <si>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</si>
  <si>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</si>
  <si>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</si>
  <si>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</si>
  <si>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</si>
  <si>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</si>
  <si>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</si>
  <si>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</si>
  <si>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</si>
  <si>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</si>
  <si>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</si>
  <si>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</si>
  <si>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</si>
  <si>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</si>
  <si>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</si>
  <si>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</si>
  <si>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</si>
  <si>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</si>
  <si>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</si>
  <si>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</si>
  <si>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</si>
  <si>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</si>
  <si>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</si>
  <si>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</si>
  <si>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</si>
  <si>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</si>
  <si>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</si>
  <si>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</si>
  <si>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</si>
  <si>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</si>
  <si>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</si>
  <si>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</si>
  <si>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</si>
  <si>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</si>
  <si>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</si>
  <si>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</si>
  <si>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</si>
  <si>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</si>
  <si>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</si>
  <si>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</si>
  <si>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</si>
  <si>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</si>
  <si>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</si>
  <si>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</si>
  <si>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</si>
  <si>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</si>
  <si>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</si>
  <si>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</si>
  <si>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</si>
  <si>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</si>
  <si>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</si>
  <si>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</si>
  <si>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</si>
  <si>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</si>
  <si>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</si>
  <si>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</si>
  <si>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</si>
  <si>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</si>
  <si>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</si>
  <si>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</si>
  <si>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</si>
  <si>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</si>
  <si>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</si>
  <si>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</si>
  <si>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</si>
  <si>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</si>
  <si>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</si>
  <si>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</si>
  <si>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</si>
  <si>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</si>
  <si>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</si>
  <si>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</si>
  <si>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</si>
  <si>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</si>
  <si>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</si>
  <si>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</si>
  <si>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</si>
  <si>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</si>
  <si>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</si>
  <si>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</si>
  <si>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</si>
  <si>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</si>
  <si>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</si>
  <si>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</si>
  <si>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</si>
  <si>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</si>
  <si>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</si>
  <si>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</si>
  <si>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</si>
  <si>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</si>
  <si>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</si>
  <si>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</si>
  <si>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</si>
  <si>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</si>
  <si>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</si>
  <si>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</si>
  <si>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</si>
  <si>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</si>
  <si>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</si>
  <si>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</si>
  <si>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</si>
  <si>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</si>
  <si>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</si>
  <si>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</si>
  <si>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</si>
  <si>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</si>
  <si>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</si>
  <si>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</si>
  <si>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</si>
  <si>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</si>
  <si>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</si>
  <si>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</si>
  <si>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</si>
  <si>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</si>
  <si>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</si>
  <si>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</si>
  <si>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</si>
  <si>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</si>
  <si>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</si>
  <si>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</si>
  <si>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</si>
  <si>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</si>
  <si>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</si>
  <si>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</si>
  <si>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</si>
  <si>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</si>
  <si>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</si>
  <si>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</si>
  <si>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</si>
  <si>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</si>
  <si>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</si>
  <si>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</si>
  <si>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</si>
  <si>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</si>
  <si>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</si>
  <si>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</si>
  <si>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</si>
  <si>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</si>
  <si>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</si>
  <si>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</si>
  <si>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</si>
  <si>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</si>
  <si>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</si>
  <si>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</si>
  <si>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</si>
  <si>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</si>
  <si>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</si>
  <si>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</si>
  <si>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</si>
  <si>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</si>
  <si>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</si>
  <si>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</si>
  <si>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</si>
  <si>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</si>
  <si>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</si>
  <si>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</si>
  <si>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</si>
  <si>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</si>
  <si>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</si>
  <si>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</si>
  <si>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</si>
  <si>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</si>
  <si>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</si>
  <si>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</si>
  <si>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</si>
  <si>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</si>
  <si>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</si>
  <si>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</si>
  <si>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</si>
  <si>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</si>
  <si>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</si>
  <si>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</si>
  <si>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</si>
  <si>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</si>
  <si>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</si>
  <si>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</si>
  <si>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</si>
  <si>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</si>
  <si>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</si>
  <si>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</si>
  <si>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</si>
  <si>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</si>
  <si>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</si>
  <si>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</si>
  <si>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</si>
  <si>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</si>
  <si>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</si>
  <si>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</si>
  <si>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</si>
  <si>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</si>
  <si>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</si>
  <si>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</si>
  <si>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</si>
  <si>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</si>
  <si>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</si>
  <si>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</si>
  <si>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</si>
  <si>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</si>
  <si>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</si>
  <si>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</si>
  <si>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</si>
  <si>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</si>
  <si>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</si>
  <si>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</si>
  <si>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</si>
  <si>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</si>
  <si>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</si>
  <si>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</si>
  <si>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</si>
  <si>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</si>
  <si>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</si>
  <si>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</si>
  <si>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</si>
  <si>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</si>
  <si>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</si>
  <si>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</si>
  <si>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</si>
  <si>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</si>
  <si>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</si>
  <si>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</si>
  <si>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</si>
  <si>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</si>
  <si>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</si>
  <si>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</si>
  <si>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</si>
  <si>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</si>
  <si>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</si>
  <si>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</si>
  <si>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</si>
  <si>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</si>
  <si>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</si>
  <si>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</si>
  <si>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</si>
  <si>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</si>
  <si>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</si>
  <si>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</si>
  <si>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</si>
  <si>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</si>
  <si>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</si>
  <si>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</si>
  <si>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</si>
  <si>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</si>
  <si>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</si>
  <si>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</si>
  <si>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</si>
  <si>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</si>
  <si>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</si>
  <si>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</si>
  <si>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</si>
  <si>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</si>
  <si>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</si>
  <si>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</si>
  <si>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</si>
  <si>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</si>
  <si>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</si>
  <si>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</si>
  <si>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</si>
  <si>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</si>
  <si>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</si>
  <si>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</si>
  <si>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</si>
  <si>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</si>
  <si>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</si>
  <si>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</si>
  <si>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</si>
  <si>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</si>
  <si>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</si>
  <si>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</si>
  <si>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</si>
  <si>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</si>
  <si>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</si>
  <si>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</si>
  <si>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</si>
  <si>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</si>
  <si>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</si>
  <si>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</si>
  <si>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</si>
  <si>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</si>
  <si>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</si>
  <si>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</si>
  <si>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</si>
  <si>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</si>
  <si>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</si>
  <si>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</si>
  <si>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</si>
  <si>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</si>
  <si>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</si>
  <si>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</si>
  <si>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</si>
  <si>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</si>
  <si>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</si>
  <si>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</si>
  <si>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</si>
  <si>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</si>
  <si>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</si>
  <si>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</si>
  <si>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</si>
  <si>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</si>
  <si>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</si>
  <si>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</si>
  <si>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</si>
  <si>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</si>
  <si>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</si>
  <si>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</si>
  <si>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</si>
  <si>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</si>
  <si>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</si>
  <si>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</si>
  <si>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</si>
  <si>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</si>
  <si>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</si>
  <si>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</si>
  <si>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</si>
  <si>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</si>
  <si>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</si>
  <si>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</si>
  <si>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</si>
  <si>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</si>
  <si>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</si>
  <si>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</si>
  <si>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</si>
  <si>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</si>
  <si>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</si>
  <si>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</si>
  <si>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</si>
  <si>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</si>
  <si>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</si>
  <si>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</si>
  <si>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</si>
  <si>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</si>
  <si>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</si>
  <si>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</si>
  <si>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</si>
  <si>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</si>
  <si>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</si>
  <si>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</si>
  <si>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</si>
  <si>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</si>
  <si>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</si>
  <si>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</si>
  <si>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</si>
  <si>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</si>
  <si>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</si>
  <si>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</si>
  <si>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</si>
  <si>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</si>
  <si>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</si>
  <si>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</si>
  <si>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</si>
  <si>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</si>
  <si>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</si>
  <si>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</si>
  <si>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</si>
  <si>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</si>
  <si>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</si>
  <si>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</si>
  <si>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</si>
  <si>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</si>
  <si>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</si>
  <si>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</si>
  <si>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</si>
  <si>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</si>
  <si>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</si>
  <si>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</si>
  <si>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</si>
  <si>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</si>
  <si>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</si>
  <si>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</si>
  <si>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</si>
  <si>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</si>
  <si>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</si>
  <si>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</si>
  <si>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</si>
  <si>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</si>
  <si>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</si>
  <si>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</si>
  <si>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</si>
  <si>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</si>
  <si>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</si>
  <si>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</si>
  <si>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</si>
  <si>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</si>
  <si>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</si>
  <si>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</si>
  <si>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</si>
  <si>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</si>
  <si>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</si>
  <si>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</si>
  <si>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</si>
  <si>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</si>
  <si>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</si>
  <si>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</si>
  <si>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</si>
  <si>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</si>
  <si>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</si>
  <si>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</si>
  <si>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</si>
  <si>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</si>
  <si>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</si>
  <si>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</si>
  <si>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</si>
  <si>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</si>
  <si>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</si>
  <si>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</si>
  <si>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</si>
  <si>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</si>
  <si>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</si>
  <si>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</si>
  <si>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</si>
  <si>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</si>
  <si>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</si>
  <si>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</si>
  <si>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</si>
  <si>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</si>
  <si>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</si>
  <si>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</si>
  <si>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</si>
  <si>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</si>
  <si>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</si>
  <si>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</si>
  <si>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</si>
  <si>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</si>
  <si>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</si>
  <si>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</si>
  <si>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</si>
  <si>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</si>
  <si>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</si>
  <si>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</si>
  <si>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</si>
  <si>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</si>
  <si>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</si>
  <si>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</si>
  <si>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</si>
  <si>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</si>
  <si>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</si>
  <si>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</si>
  <si>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</si>
  <si>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</si>
  <si>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</si>
  <si>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</si>
  <si>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</si>
  <si>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</si>
  <si>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</si>
  <si>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</si>
  <si>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</si>
  <si>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</si>
  <si>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</si>
  <si>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</si>
  <si>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</si>
  <si>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</si>
  <si>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</si>
  <si>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</si>
  <si>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</si>
  <si>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</si>
  <si>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</si>
  <si>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</si>
  <si>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</si>
  <si>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</si>
  <si>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</si>
  <si>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</si>
  <si>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</si>
  <si>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</si>
  <si>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</si>
  <si>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</si>
  <si>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</si>
  <si>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</si>
  <si>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</si>
  <si>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</si>
  <si>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</si>
  <si>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</si>
  <si>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</si>
  <si>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</si>
  <si>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</si>
  <si>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</si>
  <si>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</si>
  <si>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</si>
  <si>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</si>
  <si>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</si>
  <si>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</si>
  <si>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</si>
  <si>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</si>
  <si>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</si>
  <si>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</si>
  <si>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</si>
  <si>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</si>
  <si>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</si>
  <si>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</si>
  <si>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</si>
  <si>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</si>
  <si>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</si>
  <si>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</si>
  <si>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</si>
  <si>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</si>
  <si>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</si>
  <si>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</si>
  <si>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</si>
  <si>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</si>
  <si>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</si>
  <si>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</si>
  <si>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</si>
  <si>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</si>
  <si>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</si>
  <si>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</si>
  <si>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</si>
  <si>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</si>
  <si>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</si>
  <si>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</si>
  <si>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</si>
  <si>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</si>
  <si>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</si>
  <si>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</si>
  <si>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</si>
  <si>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</si>
  <si>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</si>
  <si>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</si>
  <si>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</si>
  <si>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</si>
  <si>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</si>
  <si>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</si>
  <si>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</si>
  <si>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</si>
  <si>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</si>
  <si>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</si>
  <si>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</si>
  <si>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</si>
  <si>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</si>
  <si>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</si>
  <si>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</si>
  <si>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</si>
  <si>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</si>
  <si>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</si>
  <si>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</si>
  <si>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</si>
  <si>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</si>
  <si>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</si>
  <si>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</si>
  <si>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</si>
  <si>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</si>
  <si>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</si>
  <si>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</si>
  <si>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</si>
  <si>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</si>
  <si>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</si>
  <si>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</si>
  <si>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</si>
  <si>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</si>
  <si>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</si>
  <si>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</si>
  <si>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</si>
  <si>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</si>
  <si>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</si>
  <si>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</si>
  <si>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</si>
  <si>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</si>
  <si>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</si>
  <si>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</si>
  <si>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</si>
  <si>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</si>
  <si>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</si>
  <si>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</si>
  <si>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</si>
  <si>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</si>
  <si>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</si>
  <si>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</si>
  <si>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</si>
  <si>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</si>
  <si>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</si>
  <si>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</si>
  <si>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</si>
  <si>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</si>
  <si>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</si>
  <si>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</si>
  <si>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</si>
  <si>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</si>
  <si>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</si>
  <si>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</si>
  <si>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</si>
  <si>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</si>
  <si>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</si>
  <si>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</si>
  <si>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</si>
  <si>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</si>
  <si>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</si>
  <si>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</si>
  <si>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</si>
  <si>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</si>
  <si>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</si>
  <si>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</si>
  <si>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</si>
  <si>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</si>
  <si>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</si>
  <si>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</si>
  <si>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</si>
  <si>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</si>
  <si>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</si>
  <si>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</si>
  <si>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</si>
  <si>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</si>
  <si>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</si>
  <si>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</si>
  <si>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</si>
  <si>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</si>
  <si>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</si>
  <si>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</si>
  <si>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</si>
  <si>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</si>
  <si>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</si>
  <si>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</si>
  <si>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</si>
  <si>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</si>
  <si>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</si>
  <si>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</si>
  <si>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</si>
  <si>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</si>
  <si>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</si>
  <si>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</si>
  <si>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</si>
  <si>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</si>
  <si>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</si>
  <si>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</si>
  <si>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</si>
  <si>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</si>
  <si>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</si>
  <si>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</si>
  <si>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</si>
  <si>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</si>
  <si>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</si>
  <si>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</si>
  <si>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</si>
  <si>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</si>
  <si>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</si>
  <si>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</si>
  <si>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</si>
  <si>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</si>
  <si>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</si>
  <si>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</si>
  <si>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</si>
  <si>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</si>
  <si>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</si>
  <si>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</si>
  <si>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</si>
  <si>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</si>
  <si>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</si>
  <si>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</si>
  <si>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</si>
  <si>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</si>
  <si>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</si>
  <si>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</si>
  <si>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</si>
  <si>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</si>
  <si>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</si>
  <si>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</si>
  <si>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</si>
  <si>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</si>
  <si>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</si>
  <si>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</si>
  <si>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</si>
  <si>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</si>
  <si>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</si>
  <si>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</si>
  <si>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</si>
  <si>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</si>
  <si>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</si>
  <si>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</si>
  <si>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</si>
  <si>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</si>
  <si>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</si>
  <si>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</si>
  <si>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</si>
  <si>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</si>
  <si>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</si>
  <si>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</si>
  <si>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</si>
  <si>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</si>
  <si>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</si>
  <si>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</si>
  <si>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</si>
  <si>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</si>
  <si>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</si>
  <si>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</si>
  <si>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</si>
  <si>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</si>
  <si>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</si>
  <si>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</si>
  <si>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</si>
  <si>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</si>
  <si>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</si>
  <si>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</si>
  <si>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</si>
  <si>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</si>
  <si>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</si>
  <si>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</si>
  <si>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</si>
  <si>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</si>
  <si>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</si>
  <si>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</si>
  <si>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</si>
  <si>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</si>
  <si>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</si>
  <si>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</si>
  <si>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</si>
  <si>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</si>
  <si>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</si>
  <si>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</si>
  <si>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</si>
  <si>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</si>
  <si>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</si>
  <si>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</si>
  <si>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</si>
  <si>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</si>
  <si>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</si>
  <si>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</si>
  <si>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</si>
  <si>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</si>
  <si>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</si>
  <si>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</si>
  <si>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</si>
  <si>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</si>
  <si>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</si>
  <si>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</si>
  <si>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</si>
  <si>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</si>
  <si>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</si>
  <si>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</si>
  <si>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</si>
  <si>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</si>
  <si>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</si>
  <si>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</si>
  <si>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</si>
  <si>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</si>
  <si>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</si>
  <si>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</si>
  <si>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</si>
  <si>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</si>
  <si>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</si>
  <si>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</si>
  <si>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</si>
  <si>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</si>
  <si>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</si>
  <si>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</si>
  <si>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</si>
  <si>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</si>
  <si>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</si>
  <si>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</si>
  <si>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</si>
  <si>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</si>
  <si>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</si>
  <si>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</si>
  <si>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</si>
  <si>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</si>
  <si>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</si>
  <si>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</si>
  <si>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</si>
  <si>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</si>
  <si>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</si>
  <si>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</si>
  <si>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</si>
  <si>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</si>
  <si>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</si>
  <si>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</si>
  <si>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</si>
  <si>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</si>
  <si>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</si>
  <si>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</si>
  <si>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</si>
  <si>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</si>
  <si>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</si>
  <si>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</si>
  <si>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</si>
  <si>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</si>
  <si>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</si>
  <si>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</si>
  <si>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</si>
  <si>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</si>
  <si>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</si>
  <si>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</si>
  <si>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</si>
  <si>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</si>
  <si>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</si>
  <si>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</si>
  <si>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</si>
  <si>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</si>
  <si>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</si>
  <si>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</si>
  <si>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</si>
  <si>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</si>
  <si>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</si>
  <si>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</si>
  <si>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</si>
  <si>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</si>
  <si>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</si>
  <si>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</si>
  <si>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</si>
  <si>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</si>
  <si>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</si>
  <si>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</si>
  <si>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</si>
  <si>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</si>
  <si>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</si>
  <si>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</si>
  <si>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</si>
  <si>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</si>
  <si>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</si>
  <si>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</si>
  <si>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</si>
  <si>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</si>
  <si>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</si>
  <si>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</si>
  <si>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</si>
  <si>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</si>
  <si>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</si>
  <si>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</si>
  <si>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</si>
  <si>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</si>
  <si>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</si>
  <si>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</si>
  <si>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</si>
  <si>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</si>
  <si>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</si>
  <si>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</si>
  <si>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</si>
  <si>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</si>
  <si>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</si>
  <si>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</si>
  <si>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</si>
  <si>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</si>
  <si>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</si>
  <si>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</si>
  <si>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</si>
  <si>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</si>
  <si>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</si>
  <si>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</si>
  <si>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</si>
  <si>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</si>
  <si>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</si>
  <si>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</si>
  <si>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</si>
  <si>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</si>
  <si>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</si>
  <si>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</si>
  <si>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</si>
  <si>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</si>
  <si>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</si>
  <si>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</si>
  <si>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</si>
  <si>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</si>
  <si>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</si>
  <si>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</si>
  <si>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</si>
  <si>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</si>
  <si>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</si>
  <si>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</si>
  <si>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</si>
  <si>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</si>
  <si>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</si>
  <si>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</si>
  <si>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</si>
  <si>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</si>
  <si>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</si>
  <si>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</si>
  <si>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</si>
  <si>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</si>
  <si>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</si>
  <si>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</si>
  <si>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</si>
  <si>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</si>
  <si>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</si>
  <si>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</si>
  <si>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</si>
  <si>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</si>
  <si>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</si>
  <si>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</si>
  <si>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</si>
  <si>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</si>
  <si>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</si>
  <si>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</si>
  <si>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</si>
  <si>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</si>
  <si>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</si>
  <si>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</si>
  <si>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</si>
  <si>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</si>
  <si>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</si>
  <si>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</si>
  <si>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</si>
  <si>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</si>
  <si>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</si>
  <si>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</si>
  <si>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</si>
  <si>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</si>
  <si>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</si>
  <si>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</si>
  <si>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</si>
  <si>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</si>
  <si>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</si>
  <si>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</si>
  <si>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</si>
  <si>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</si>
  <si>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</si>
  <si>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</si>
  <si>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</si>
  <si>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</si>
  <si>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</si>
  <si>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</si>
  <si>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</si>
  <si>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</si>
  <si>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</si>
  <si>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</si>
  <si>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</si>
  <si>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</si>
  <si>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</si>
  <si>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</si>
  <si>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</si>
  <si>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</si>
  <si>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</si>
  <si>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</si>
  <si>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</si>
  <si>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</si>
  <si>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</si>
  <si>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</si>
  <si>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</si>
  <si>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</si>
  <si>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</si>
  <si>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</si>
  <si>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</si>
  <si>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</si>
  <si>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</si>
  <si>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</si>
  <si>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</si>
  <si>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</si>
  <si>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</si>
  <si>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</si>
  <si>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</si>
  <si>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</si>
  <si>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</si>
  <si>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</si>
  <si>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</si>
  <si>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</si>
  <si>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</si>
  <si>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</si>
  <si>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</si>
  <si>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</si>
  <si>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</si>
  <si>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</si>
  <si>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</si>
  <si>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</si>
  <si>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</si>
  <si>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</si>
  <si>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</si>
  <si>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</si>
  <si>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</si>
  <si>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</si>
  <si>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</si>
  <si>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</si>
  <si>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</si>
  <si>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</si>
  <si>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</si>
  <si>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</si>
  <si>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</si>
  <si>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</si>
  <si>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</si>
  <si>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</si>
  <si>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</si>
  <si>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</si>
  <si>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</si>
  <si>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</si>
  <si>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</si>
  <si>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</si>
  <si>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</si>
  <si>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</si>
  <si>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</si>
  <si>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</si>
  <si>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</si>
  <si>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</si>
  <si>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</si>
  <si>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</si>
  <si>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</si>
  <si>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</si>
  <si>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</si>
  <si>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</si>
  <si>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</si>
  <si>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</si>
  <si>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</si>
  <si>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</si>
  <si>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</si>
  <si>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</si>
  <si>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</si>
  <si>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</si>
  <si>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</si>
  <si>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</si>
  <si>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</si>
  <si>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</si>
  <si>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</si>
  <si>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</si>
  <si>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</si>
  <si>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</si>
  <si>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</si>
  <si>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</si>
  <si>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</si>
  <si>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</si>
  <si>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</si>
  <si>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</si>
  <si>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</si>
  <si>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</si>
  <si>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</si>
  <si>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</si>
  <si>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</si>
  <si>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</si>
  <si>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</si>
  <si>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</si>
  <si>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</si>
  <si>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</si>
  <si>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</si>
  <si>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</si>
  <si>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</si>
  <si>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</si>
  <si>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</si>
  <si>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</si>
  <si>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</si>
  <si>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</si>
  <si>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</si>
  <si>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</si>
  <si>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</si>
  <si>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</si>
  <si>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</si>
  <si>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</si>
  <si>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</si>
  <si>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</si>
  <si>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</si>
  <si>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</si>
  <si>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</si>
  <si>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</si>
  <si>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</si>
  <si>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</si>
  <si>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</si>
  <si>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</si>
  <si>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</si>
  <si>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</si>
  <si>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</si>
  <si>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</si>
  <si>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</si>
  <si>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</si>
  <si>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</si>
  <si>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</si>
  <si>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</si>
  <si>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</si>
  <si>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</si>
  <si>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</si>
  <si>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</si>
  <si>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</si>
  <si>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</si>
  <si>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</si>
  <si>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</si>
  <si>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</si>
  <si>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</si>
  <si>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</si>
  <si>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</si>
  <si>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</si>
  <si>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</si>
  <si>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</si>
  <si>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</si>
  <si>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</si>
  <si>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</si>
  <si>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</si>
  <si>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</si>
  <si>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</si>
  <si>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</si>
  <si>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</si>
  <si>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</si>
  <si>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</si>
  <si>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</si>
  <si>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</si>
  <si>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</si>
  <si>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</si>
  <si>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</si>
  <si>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</si>
  <si>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</si>
  <si>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</si>
  <si>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</si>
  <si>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</si>
  <si>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</si>
  <si>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</si>
  <si>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</si>
  <si>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</si>
  <si>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</si>
  <si>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</si>
  <si>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</si>
  <si>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</si>
  <si>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</si>
  <si>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</si>
  <si>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</si>
  <si>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</si>
  <si>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</si>
  <si>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</si>
  <si>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</si>
  <si>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</si>
  <si>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</si>
  <si>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</si>
  <si>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</si>
  <si>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</si>
  <si>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</si>
  <si>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</si>
  <si>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</si>
  <si>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</si>
  <si>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</si>
  <si>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</si>
  <si>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</si>
  <si>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</si>
  <si>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</si>
  <si>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</si>
  <si>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</si>
  <si>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</si>
  <si>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</si>
  <si>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</si>
  <si>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</si>
  <si>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</si>
  <si>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</si>
  <si>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</si>
  <si>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</si>
  <si>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</si>
  <si>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</si>
  <si>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</si>
  <si>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</si>
  <si>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</si>
  <si>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</si>
  <si>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</si>
  <si>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</si>
  <si>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</si>
  <si>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</si>
  <si>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</si>
  <si>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</si>
  <si>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</si>
  <si>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</si>
  <si>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</si>
  <si>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</si>
  <si>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</si>
  <si>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</si>
  <si>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</si>
  <si>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</si>
  <si>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</si>
  <si>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</si>
  <si>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</si>
  <si>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</si>
  <si>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</si>
  <si>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</si>
  <si>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</si>
  <si>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</si>
  <si>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</si>
  <si>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</si>
  <si>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</si>
  <si>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</si>
  <si>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</si>
  <si>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</si>
  <si>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</si>
  <si>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</si>
  <si>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</si>
  <si>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</si>
  <si>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</si>
  <si>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</si>
  <si>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</si>
  <si>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</si>
  <si>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</si>
  <si>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</si>
  <si>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</si>
  <si>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</si>
  <si>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</si>
  <si>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</si>
  <si>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</si>
  <si>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</si>
  <si>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</si>
  <si>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</si>
  <si>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</si>
  <si>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</si>
  <si>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</si>
  <si>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</si>
  <si>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</si>
  <si>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</si>
  <si>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</si>
  <si>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</si>
  <si>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</si>
  <si>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</si>
  <si>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</si>
  <si>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</si>
  <si>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</si>
  <si>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</si>
  <si>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</si>
  <si>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</si>
  <si>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</si>
  <si>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</si>
  <si>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</si>
  <si>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</si>
  <si>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</si>
  <si>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</si>
  <si>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</si>
  <si>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</si>
  <si>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</si>
  <si>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</si>
  <si>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</si>
  <si>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</si>
  <si>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</si>
  <si>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</si>
  <si>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</si>
  <si>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</si>
  <si>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</si>
  <si>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</si>
  <si>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</si>
  <si>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</si>
  <si>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</si>
  <si>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</si>
  <si>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</si>
  <si>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</si>
  <si>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</si>
  <si>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</si>
  <si>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</si>
  <si>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</si>
  <si>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</si>
  <si>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</si>
  <si>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</si>
  <si>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</si>
  <si>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</si>
  <si>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</si>
  <si>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</si>
  <si>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</si>
  <si>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</si>
  <si>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</si>
  <si>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</si>
  <si>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</si>
  <si>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</si>
  <si>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</si>
  <si>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</si>
  <si>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</si>
  <si>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</si>
  <si>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</si>
  <si>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</si>
  <si>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</si>
  <si>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</si>
  <si>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</si>
  <si>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</si>
  <si>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</si>
  <si>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</si>
  <si>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</si>
  <si>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</si>
  <si>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</si>
  <si>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</si>
  <si>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</si>
  <si>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</si>
  <si>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</si>
  <si>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</si>
  <si>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</si>
  <si>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</si>
  <si>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</si>
  <si>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</si>
  <si>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</si>
  <si>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</si>
  <si>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</si>
  <si>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</si>
  <si>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</si>
  <si>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</si>
  <si>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</si>
  <si>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</si>
  <si>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</si>
  <si>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</si>
  <si>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</si>
  <si>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</si>
  <si>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</si>
  <si>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</si>
  <si>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</si>
  <si>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</si>
  <si>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</si>
  <si>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</si>
  <si>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</si>
  <si>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</si>
  <si>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</si>
  <si>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</si>
  <si>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</si>
  <si>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</si>
  <si>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</si>
  <si>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</si>
  <si>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</si>
  <si>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</si>
  <si>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</si>
  <si>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</si>
  <si>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</si>
  <si>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</si>
  <si>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</si>
  <si>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</si>
  <si>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</si>
  <si>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</si>
  <si>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</si>
  <si>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</si>
  <si>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</si>
  <si>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</si>
  <si>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</si>
  <si>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</si>
  <si>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</si>
  <si>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</si>
  <si>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</si>
  <si>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</si>
  <si>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</si>
  <si>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</si>
  <si>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</si>
  <si>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</si>
  <si>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</si>
  <si>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</si>
  <si>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</si>
  <si>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</si>
  <si>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</si>
  <si>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</si>
  <si>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</si>
  <si>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</si>
  <si>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</si>
  <si>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</si>
  <si>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</si>
  <si>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</si>
  <si>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</si>
  <si>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</si>
  <si>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</si>
  <si>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</si>
  <si>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</si>
  <si>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</si>
  <si>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</si>
  <si>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</si>
  <si>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</si>
  <si>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</si>
  <si>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</si>
  <si>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</si>
  <si>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</si>
  <si>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</si>
  <si>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</si>
  <si>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</si>
  <si>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</si>
  <si>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</si>
  <si>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</si>
  <si>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</si>
  <si>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</si>
  <si>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</si>
  <si>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</si>
  <si>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</si>
  <si>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</si>
  <si>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</si>
  <si>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</si>
  <si>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</si>
  <si>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</si>
  <si>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</si>
  <si>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</si>
  <si>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</si>
  <si>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</si>
  <si>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</si>
  <si>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</si>
  <si>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</si>
  <si>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</si>
  <si>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</si>
  <si>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</si>
  <si>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</si>
  <si>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</si>
  <si>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</si>
  <si>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</si>
  <si>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</si>
  <si>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</si>
  <si>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</si>
  <si>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</si>
  <si>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</si>
  <si>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</si>
  <si>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</si>
  <si>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</si>
  <si>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</si>
  <si>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</si>
  <si>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</si>
  <si>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</si>
  <si>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</si>
  <si>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</si>
  <si>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</si>
  <si>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</si>
  <si>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</si>
  <si>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</si>
  <si>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</si>
  <si>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</si>
  <si>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</si>
  <si>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</si>
  <si>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</si>
  <si>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</si>
  <si>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</si>
  <si>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</si>
  <si>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</si>
  <si>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</si>
  <si>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</si>
  <si>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</si>
  <si>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</si>
  <si>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</si>
  <si>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</si>
  <si>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</si>
  <si>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</si>
  <si>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</si>
  <si>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</si>
  <si>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</si>
  <si>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</si>
  <si>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</si>
  <si>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</si>
  <si>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</si>
  <si>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</si>
  <si>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</si>
  <si>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</si>
  <si>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</si>
  <si>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</si>
  <si>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</si>
  <si>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</si>
  <si>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</si>
  <si>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</si>
  <si>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</si>
  <si>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</si>
  <si>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</si>
  <si>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</si>
  <si>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</si>
  <si>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</si>
  <si>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</si>
  <si>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</si>
  <si>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</si>
  <si>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</si>
  <si>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</si>
  <si>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</si>
  <si>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</si>
  <si>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</si>
  <si>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</si>
  <si>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</si>
  <si>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</si>
  <si>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</si>
  <si>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</si>
  <si>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</si>
  <si>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</si>
  <si>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</si>
  <si>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</si>
  <si>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</si>
  <si>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</si>
  <si>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</si>
  <si>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</si>
  <si>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</si>
  <si>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</si>
  <si>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</si>
  <si>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</si>
  <si>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</si>
  <si>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</si>
  <si>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</si>
  <si>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</si>
  <si>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</si>
  <si>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</si>
  <si>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</si>
  <si>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</si>
  <si>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</si>
  <si>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</si>
  <si>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</si>
  <si>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</si>
  <si>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</si>
  <si>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</si>
  <si>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</si>
  <si>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</si>
  <si>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</si>
  <si>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</si>
  <si>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</si>
  <si>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</si>
  <si>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</si>
  <si>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</si>
  <si>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</si>
  <si>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</si>
  <si>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</si>
  <si>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</si>
  <si>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</si>
  <si>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</si>
  <si>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</si>
  <si>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</si>
  <si>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</si>
  <si>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</si>
  <si>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</si>
  <si>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</si>
  <si>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</si>
  <si>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</si>
  <si>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</si>
  <si>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</si>
  <si>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</si>
  <si>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</si>
  <si>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</si>
  <si>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</si>
  <si>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</si>
  <si>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</si>
  <si>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</si>
  <si>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</si>
  <si>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</si>
  <si>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</si>
  <si>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</si>
  <si>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</si>
  <si>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</si>
  <si>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</si>
  <si>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</si>
  <si>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</si>
  <si>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</si>
  <si>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</si>
  <si>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</si>
  <si>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</si>
  <si>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</si>
  <si>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</si>
  <si>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</si>
  <si>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</si>
  <si>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</si>
  <si>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</si>
  <si>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</si>
  <si>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</si>
  <si>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</si>
  <si>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</si>
  <si>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</si>
  <si>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</si>
  <si>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</si>
  <si>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</si>
  <si>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</si>
  <si>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</si>
  <si>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</si>
  <si>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</si>
  <si>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</si>
  <si>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</si>
  <si>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</si>
  <si>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</si>
  <si>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</si>
  <si>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</si>
  <si>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</si>
  <si>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</si>
  <si>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</si>
  <si>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</si>
  <si>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</si>
  <si>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</si>
  <si>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</si>
  <si>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</si>
  <si>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</si>
  <si>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</si>
  <si>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</si>
  <si>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</si>
  <si>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</si>
  <si>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</si>
  <si>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</si>
  <si>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</si>
  <si>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</si>
  <si>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</si>
  <si>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</si>
  <si>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</si>
  <si>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</si>
  <si>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</si>
  <si>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</si>
  <si>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</si>
  <si>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</si>
  <si>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</si>
  <si>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</si>
  <si>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</si>
  <si>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</si>
  <si>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</si>
  <si>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</si>
  <si>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</si>
  <si>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</si>
  <si>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</si>
  <si>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</si>
  <si>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</si>
  <si>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</si>
  <si>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</si>
  <si>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</si>
  <si>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</si>
  <si>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</si>
  <si>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</si>
  <si>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</si>
  <si>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</si>
  <si>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</si>
  <si>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</si>
  <si>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</si>
  <si>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</si>
  <si>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</si>
  <si>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</si>
  <si>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</si>
  <si>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</si>
  <si>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</si>
  <si>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</si>
  <si>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</si>
  <si>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</si>
  <si>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</si>
  <si>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</si>
  <si>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</si>
  <si>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</si>
  <si>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</si>
  <si>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</si>
  <si>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</si>
  <si>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</si>
  <si>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</si>
  <si>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</si>
  <si>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</si>
  <si>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</si>
  <si>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</si>
  <si>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</si>
  <si>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</si>
  <si>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</si>
  <si>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</si>
  <si>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</si>
  <si>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</si>
  <si>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</si>
  <si>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</si>
  <si>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</si>
  <si>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</si>
  <si>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</si>
  <si>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</si>
  <si>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</si>
  <si>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</si>
  <si>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</si>
  <si>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</si>
  <si>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</si>
  <si>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</si>
  <si>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</si>
  <si>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</si>
  <si>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</si>
  <si>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</si>
  <si>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</si>
  <si>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</si>
  <si>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</si>
  <si>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</si>
  <si>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</si>
  <si>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</si>
  <si>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</si>
  <si>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</si>
  <si>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</si>
  <si>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</si>
  <si>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</si>
  <si>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</si>
  <si>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</si>
  <si>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</si>
  <si>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</si>
  <si>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</si>
  <si>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</si>
  <si>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</si>
  <si>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</si>
  <si>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</si>
  <si>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</si>
  <si>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</si>
  <si>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</si>
  <si>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</si>
  <si>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</si>
  <si>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</si>
  <si>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</si>
  <si>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</si>
  <si>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</si>
  <si>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</si>
  <si>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</si>
  <si>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</si>
  <si>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</si>
  <si>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</si>
  <si>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</si>
  <si>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</si>
  <si>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</si>
  <si>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</si>
  <si>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</si>
  <si>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</si>
  <si>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</si>
  <si>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</si>
  <si>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</si>
  <si>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</si>
  <si>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</si>
  <si>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</si>
  <si>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</si>
  <si>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</si>
  <si>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</si>
  <si>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</si>
  <si>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</si>
  <si>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</si>
  <si>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</si>
  <si>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</si>
  <si>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</si>
  <si>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</si>
  <si>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</si>
  <si>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</si>
  <si>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</si>
  <si>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</si>
  <si>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</si>
  <si>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</si>
  <si>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</si>
  <si>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</si>
  <si>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</si>
  <si>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</si>
  <si>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</si>
  <si>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</si>
  <si>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</si>
  <si>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</si>
  <si>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</si>
  <si>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</si>
  <si>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</si>
  <si>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</si>
  <si>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</si>
  <si>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</si>
  <si>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</si>
  <si>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</si>
  <si>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</si>
  <si>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</si>
  <si>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</si>
  <si>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</si>
  <si>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</si>
  <si>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</si>
  <si>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</si>
  <si>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</si>
  <si>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</si>
  <si>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</si>
  <si>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</si>
  <si>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</si>
  <si>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</si>
  <si>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</si>
  <si>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</si>
  <si>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</si>
  <si>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</si>
  <si>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</si>
  <si>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</si>
  <si>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</si>
  <si>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</si>
  <si>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</si>
  <si>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</si>
  <si>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</si>
  <si>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</si>
  <si>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</si>
  <si>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</si>
  <si>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</si>
  <si>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</si>
  <si>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</si>
  <si>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</si>
  <si>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</si>
  <si>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</si>
  <si>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</si>
  <si>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</si>
  <si>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</si>
  <si>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</si>
  <si>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</si>
  <si>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</si>
  <si>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</si>
  <si>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</si>
  <si>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</si>
  <si>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</si>
  <si>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</si>
  <si>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</si>
  <si>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</si>
  <si>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</si>
  <si>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</si>
  <si>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</si>
  <si>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</si>
  <si>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</si>
  <si>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</si>
  <si>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</si>
  <si>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</si>
  <si>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</si>
  <si>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</si>
  <si>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</si>
  <si>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</si>
  <si>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</si>
  <si>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</si>
  <si>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</si>
  <si>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</si>
  <si>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</si>
  <si>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</si>
  <si>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</si>
  <si>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</si>
  <si>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</si>
  <si>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</si>
  <si>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</si>
  <si>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</si>
  <si>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</si>
  <si>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</si>
  <si>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</si>
  <si>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</si>
  <si>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</si>
  <si>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</si>
  <si>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</si>
  <si>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</si>
  <si>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</si>
  <si>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</si>
  <si>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</si>
  <si>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</si>
  <si>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</si>
  <si>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</si>
  <si>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</si>
  <si>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</si>
  <si>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</si>
  <si>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</si>
  <si>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</si>
  <si>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</si>
  <si>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</si>
  <si>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</si>
  <si>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</si>
  <si>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</si>
  <si>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</si>
  <si>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</si>
  <si>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</si>
  <si>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</si>
  <si>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</si>
  <si>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</si>
  <si>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</si>
  <si>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</si>
  <si>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</si>
  <si>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</si>
  <si>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</si>
  <si>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</si>
  <si>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</si>
  <si>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</si>
  <si>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</si>
  <si>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</si>
  <si>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</si>
  <si>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</si>
  <si>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</si>
  <si>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</si>
  <si>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</si>
  <si>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</si>
  <si>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</si>
  <si>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</si>
  <si>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</si>
  <si>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</si>
  <si>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</si>
  <si>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</si>
  <si>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</si>
  <si>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</si>
  <si>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</si>
  <si>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</si>
  <si>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</si>
  <si>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</si>
  <si>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</si>
  <si>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</si>
  <si>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</si>
  <si>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</si>
  <si>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</si>
  <si>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</si>
  <si>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</si>
  <si>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</si>
  <si>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</si>
  <si>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</si>
  <si>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</si>
  <si>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</si>
  <si>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</si>
  <si>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</si>
  <si>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</si>
  <si>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</si>
  <si>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</si>
  <si>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</si>
  <si>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</si>
  <si>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</si>
  <si>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</si>
  <si>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</si>
  <si>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</si>
  <si>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</si>
  <si>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</si>
  <si>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</si>
  <si>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</si>
  <si>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</si>
  <si>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</si>
  <si>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</si>
  <si>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</si>
  <si>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</si>
  <si>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</si>
  <si>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</si>
  <si>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</si>
  <si>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</si>
  <si>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</si>
  <si>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</si>
  <si>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</si>
  <si>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</si>
  <si>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</si>
  <si>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</si>
  <si>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</si>
  <si>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</si>
  <si>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</si>
  <si>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</si>
  <si>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</si>
  <si>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</si>
  <si>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</si>
  <si>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</si>
  <si>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</si>
  <si>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</si>
  <si>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</si>
  <si>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</si>
  <si>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</si>
  <si>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</si>
  <si>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</si>
  <si>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</si>
  <si>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</si>
  <si>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</si>
  <si>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</si>
  <si>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</si>
  <si>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</si>
  <si>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</si>
  <si>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</si>
  <si>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</si>
  <si>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</si>
  <si>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</si>
  <si>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</si>
  <si>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</si>
  <si>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</si>
  <si>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</si>
  <si>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</si>
  <si>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</si>
  <si>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</si>
  <si>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</si>
  <si>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</si>
  <si>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</si>
  <si>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</si>
  <si>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</si>
  <si>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</si>
  <si>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</si>
  <si>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</si>
  <si>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</si>
  <si>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</si>
  <si>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</si>
  <si>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</si>
  <si>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</si>
  <si>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</si>
  <si>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</si>
  <si>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</si>
  <si>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</si>
  <si>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</si>
  <si>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</si>
  <si>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</si>
  <si>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</si>
  <si>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</si>
  <si>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</si>
  <si>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</si>
  <si>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</si>
  <si>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</si>
  <si>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</si>
  <si>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</si>
  <si>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</si>
  <si>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</si>
  <si>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</si>
  <si>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</si>
  <si>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</si>
  <si>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</si>
  <si>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</si>
  <si>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</si>
  <si>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</si>
  <si>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</si>
  <si>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</si>
  <si>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</si>
  <si>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</si>
  <si>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</si>
  <si>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</si>
  <si>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</si>
  <si>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</si>
  <si>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</si>
  <si>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</si>
  <si>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</si>
  <si>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</si>
  <si>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</si>
  <si>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</si>
  <si>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</si>
  <si>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</si>
  <si>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</si>
  <si>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</si>
  <si>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</si>
  <si>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</si>
  <si>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</si>
  <si>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</si>
  <si>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</si>
  <si>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</si>
  <si>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</si>
  <si>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</si>
  <si>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</si>
  <si>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</si>
  <si>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</si>
  <si>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</si>
  <si>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</si>
  <si>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</si>
  <si>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</si>
  <si>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</si>
  <si>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</si>
  <si>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</si>
  <si>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</si>
  <si>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</si>
  <si>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</si>
  <si>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</si>
  <si>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</si>
  <si>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</si>
  <si>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</si>
  <si>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</si>
  <si>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</si>
  <si>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</si>
  <si>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</si>
  <si>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</si>
  <si>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</si>
  <si>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</si>
  <si>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</si>
  <si>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</si>
  <si>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</si>
  <si>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</si>
  <si>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</si>
  <si>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</si>
  <si>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</si>
  <si>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</si>
  <si>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</si>
  <si>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</si>
  <si>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</si>
  <si>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</si>
  <si>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</si>
  <si>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</si>
  <si>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</si>
  <si>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</si>
  <si>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</si>
  <si>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</si>
  <si>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</si>
  <si>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</si>
  <si>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</si>
  <si>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</si>
  <si>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</si>
  <si>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</si>
  <si>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</si>
  <si>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</si>
  <si>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</si>
  <si>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</si>
  <si>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</si>
  <si>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</si>
  <si>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</si>
  <si>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</si>
  <si>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</si>
  <si>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</si>
  <si>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</si>
  <si>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</si>
  <si>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</si>
  <si>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</si>
  <si>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</si>
  <si>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</si>
  <si>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</si>
  <si>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</si>
  <si>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</si>
  <si>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</si>
  <si>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</si>
  <si>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</si>
  <si>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</si>
  <si>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</si>
  <si>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</si>
  <si>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</si>
  <si>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</si>
  <si>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</si>
  <si>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</si>
  <si>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</si>
  <si>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</si>
  <si>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</si>
  <si>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</si>
  <si>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</si>
  <si>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</si>
  <si>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</si>
  <si>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</si>
  <si>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</si>
  <si>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</si>
  <si>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</si>
  <si>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</si>
  <si>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</si>
  <si>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</si>
  <si>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</si>
  <si>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</si>
  <si>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</si>
  <si>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</si>
  <si>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</si>
  <si>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</si>
  <si>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</si>
  <si>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</si>
  <si>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</si>
  <si>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</si>
  <si>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</si>
  <si>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</si>
  <si>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</si>
  <si>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</si>
  <si>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</si>
  <si>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</si>
  <si>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</si>
  <si>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</si>
  <si>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</si>
  <si>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</si>
  <si>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</si>
  <si>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</si>
  <si>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</si>
  <si>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</si>
  <si>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</si>
  <si>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</si>
  <si>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</si>
  <si>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</si>
  <si>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</si>
  <si>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</si>
  <si>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</si>
  <si>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</si>
  <si>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</si>
  <si>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</si>
  <si>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</si>
  <si>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</si>
  <si>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</si>
  <si>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</si>
  <si>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</si>
  <si>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</si>
  <si>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</si>
  <si>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</si>
  <si>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</si>
  <si>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</si>
  <si>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</si>
  <si>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</si>
  <si>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</si>
  <si>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</si>
  <si>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</si>
  <si>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</si>
  <si>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</si>
  <si>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</si>
  <si>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</si>
  <si>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</si>
  <si>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</si>
  <si>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</si>
  <si>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</si>
  <si>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</si>
  <si>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</si>
  <si>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</si>
  <si>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</si>
  <si>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</si>
  <si>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</si>
  <si>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</si>
  <si>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</si>
  <si>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</si>
  <si>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</si>
  <si>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</si>
  <si>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</si>
  <si>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</si>
  <si>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</si>
  <si>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</si>
  <si>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</si>
  <si>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</si>
  <si>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</si>
  <si>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</si>
  <si>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</si>
  <si>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</si>
  <si>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</si>
  <si>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</si>
  <si>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</si>
  <si>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</si>
  <si>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</si>
  <si>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</si>
  <si>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</si>
  <si>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</si>
  <si>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</si>
  <si>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</si>
  <si>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</si>
  <si>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</si>
  <si>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</si>
  <si>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</si>
  <si>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</si>
  <si>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</si>
  <si>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</si>
  <si>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</si>
  <si>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</si>
  <si>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</si>
  <si>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</si>
  <si>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</si>
  <si>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</si>
  <si>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</si>
  <si>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</si>
  <si>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</si>
  <si>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</si>
  <si>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</si>
  <si>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</si>
  <si>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</si>
  <si>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</si>
  <si>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</si>
  <si>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</si>
  <si>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</si>
  <si>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</si>
  <si>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</si>
  <si>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</si>
  <si>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</si>
  <si>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</si>
  <si>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</si>
  <si>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</si>
  <si>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</si>
  <si>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</si>
  <si>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</si>
  <si>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</si>
  <si>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</si>
  <si>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</si>
  <si>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</si>
  <si>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</si>
  <si>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</si>
  <si>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</si>
  <si>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</si>
  <si>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</si>
  <si>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</si>
  <si>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</si>
  <si>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</si>
  <si>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</si>
  <si>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</si>
  <si>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</si>
  <si>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</si>
  <si>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</si>
  <si>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</si>
  <si>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</si>
  <si>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</si>
  <si>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</si>
  <si>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</si>
  <si>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</si>
  <si>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</si>
  <si>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</si>
  <si>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</si>
  <si>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</si>
  <si>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</si>
  <si>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</si>
  <si>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</si>
  <si>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</si>
  <si>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</si>
  <si>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</si>
  <si>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</si>
  <si>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</si>
  <si>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</si>
  <si>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</si>
  <si>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</si>
  <si>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</si>
  <si>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</si>
  <si>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</si>
  <si>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</si>
  <si>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</si>
  <si>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</si>
  <si>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</si>
  <si>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</si>
  <si>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</si>
  <si>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</si>
  <si>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</si>
  <si>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</si>
  <si>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</si>
  <si>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</si>
  <si>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</si>
  <si>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</si>
  <si>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</si>
  <si>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</si>
  <si>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</si>
  <si>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</si>
  <si>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</si>
  <si>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</si>
  <si>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</si>
  <si>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</si>
  <si>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</si>
  <si>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</si>
  <si>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</si>
  <si>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</si>
  <si>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</si>
  <si>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</si>
  <si>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</si>
  <si>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</si>
  <si>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</si>
  <si>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</si>
  <si>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</si>
  <si>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</si>
  <si>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</si>
  <si>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</si>
  <si>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</si>
  <si>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</si>
  <si>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</si>
  <si>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</si>
  <si>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</si>
  <si>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</si>
  <si>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</si>
  <si>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</si>
  <si>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</si>
  <si>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</si>
  <si>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</si>
  <si>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</si>
  <si>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</si>
  <si>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</si>
  <si>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</si>
  <si>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</si>
  <si>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</si>
  <si>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</si>
  <si>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</si>
  <si>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</si>
  <si>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</si>
  <si>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</si>
  <si>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</si>
  <si>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</si>
  <si>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</si>
  <si>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</si>
  <si>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</si>
  <si>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</si>
  <si>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</si>
  <si>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</si>
  <si>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</si>
  <si>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</si>
  <si>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</si>
  <si>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</si>
  <si>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</si>
  <si>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</si>
  <si>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</si>
  <si>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</si>
  <si>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</si>
  <si>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</si>
  <si>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</si>
  <si>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</si>
  <si>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</si>
  <si>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</si>
  <si>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</si>
  <si>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</si>
  <si>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</si>
  <si>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</si>
  <si>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</si>
  <si>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</si>
  <si>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</si>
  <si>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</si>
  <si>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</si>
  <si>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</si>
  <si>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</si>
  <si>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</si>
  <si>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</si>
  <si>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</si>
  <si>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</si>
  <si>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</si>
  <si>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</si>
  <si>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</si>
  <si>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</si>
  <si>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</si>
  <si>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</si>
  <si>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</si>
  <si>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</si>
  <si>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</si>
  <si>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</si>
  <si>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</si>
  <si>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</si>
  <si>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</si>
  <si>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</si>
  <si>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</si>
  <si>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</si>
  <si>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</si>
  <si>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</si>
  <si>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</si>
  <si>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</si>
  <si>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</si>
  <si>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</si>
  <si>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</si>
  <si>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</si>
  <si>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</si>
  <si>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</si>
  <si>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</si>
  <si>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</si>
  <si>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</si>
  <si>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</si>
  <si>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</si>
  <si>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</si>
  <si>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</si>
  <si>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</si>
  <si>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</si>
  <si>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</si>
  <si>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</si>
  <si>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</si>
  <si>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</si>
  <si>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</si>
  <si>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</si>
  <si>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</si>
  <si>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</si>
  <si>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</si>
  <si>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</si>
  <si>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</si>
  <si>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</si>
  <si>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</si>
  <si>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</si>
  <si>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</si>
  <si>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</si>
  <si>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</si>
  <si>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</si>
  <si>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</si>
  <si>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</si>
  <si>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</si>
  <si>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</si>
  <si>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</si>
  <si>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</si>
  <si>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</si>
  <si>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</si>
  <si>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</si>
  <si>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</si>
  <si>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</si>
  <si>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</si>
  <si>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</si>
  <si>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</si>
  <si>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</si>
  <si>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</si>
  <si>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</si>
  <si>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</si>
  <si>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</si>
  <si>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</si>
  <si>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</si>
  <si>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</si>
  <si>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</si>
  <si>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</si>
  <si>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</si>
  <si>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</si>
  <si>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</si>
  <si>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</si>
  <si>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</si>
  <si>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</si>
  <si>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</si>
  <si>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</si>
  <si>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</si>
  <si>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</si>
  <si>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</si>
  <si>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</si>
  <si>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</si>
  <si>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</si>
  <si>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</si>
  <si>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</si>
  <si>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</si>
  <si>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</si>
  <si>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</si>
  <si>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</si>
  <si>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</si>
  <si>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</si>
  <si>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</si>
  <si>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</si>
  <si>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</si>
  <si>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</si>
  <si>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</si>
  <si>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</si>
  <si>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</si>
  <si>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</si>
  <si>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</si>
  <si>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</si>
  <si>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</si>
  <si>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</si>
  <si>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</si>
  <si>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</si>
  <si>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</si>
  <si>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</si>
  <si>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</si>
  <si>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</si>
  <si>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</si>
  <si>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</si>
  <si>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</si>
  <si>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</si>
  <si>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</si>
  <si>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</si>
  <si>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</si>
  <si>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</si>
  <si>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</si>
  <si>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</si>
  <si>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</si>
  <si>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</si>
  <si>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</si>
  <si>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</si>
  <si>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</si>
  <si>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</si>
  <si>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</si>
  <si>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</si>
  <si>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</si>
  <si>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</si>
  <si>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</si>
  <si>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</si>
  <si>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</si>
  <si>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</si>
  <si>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</si>
  <si>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</si>
  <si>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</si>
  <si>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</si>
  <si>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</si>
  <si>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</si>
  <si>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</si>
  <si>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</si>
  <si>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</si>
  <si>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</si>
  <si>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</si>
  <si>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</si>
  <si>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</si>
  <si>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</si>
  <si>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</si>
  <si>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</si>
  <si>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</si>
  <si>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</si>
  <si>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</si>
  <si>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</si>
  <si>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</si>
  <si>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</si>
  <si>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</si>
  <si>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</si>
  <si>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</si>
  <si>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</si>
  <si>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</si>
  <si>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</si>
  <si>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</si>
  <si>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</si>
  <si>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</si>
  <si>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</si>
  <si>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</si>
  <si>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</si>
  <si>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</si>
  <si>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</si>
  <si>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</si>
  <si>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</si>
  <si>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</si>
  <si>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</si>
  <si>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</si>
  <si>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</si>
  <si>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</si>
  <si>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</si>
  <si>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</si>
  <si>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</si>
  <si>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</si>
  <si>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</si>
  <si>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</si>
  <si>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</si>
  <si>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</si>
  <si>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</si>
  <si>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</si>
  <si>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</si>
  <si>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</si>
  <si>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</si>
  <si>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</si>
  <si>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</si>
  <si>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</si>
  <si>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</si>
  <si>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</si>
  <si>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</si>
  <si>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</si>
  <si>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</si>
  <si>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</si>
  <si>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</si>
  <si>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</si>
  <si>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</si>
  <si>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</si>
  <si>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</si>
  <si>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</si>
  <si>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</si>
  <si>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</si>
  <si>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</si>
  <si>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</si>
  <si>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</si>
  <si>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</si>
  <si>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</si>
  <si>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</si>
  <si>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</si>
  <si>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</si>
  <si>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</si>
  <si>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</si>
  <si>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</si>
  <si>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</si>
  <si>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</si>
  <si>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</si>
  <si>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</si>
  <si>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</si>
  <si>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</si>
  <si>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</si>
  <si>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</si>
  <si>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</si>
  <si>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</si>
  <si>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</si>
  <si>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</si>
  <si>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</si>
  <si>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</si>
  <si>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</si>
  <si>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</si>
  <si>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</si>
  <si>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</si>
  <si>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</si>
  <si>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</si>
  <si>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</si>
  <si>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</si>
  <si>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</si>
  <si>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</si>
  <si>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</si>
  <si>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</si>
  <si>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</si>
  <si>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</si>
  <si>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</si>
  <si>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</si>
  <si>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</si>
  <si>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</si>
  <si>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</si>
  <si>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</si>
  <si>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</si>
  <si>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</si>
  <si>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</si>
  <si>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</si>
  <si>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</si>
  <si>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</si>
  <si>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</si>
  <si>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</si>
  <si>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</si>
  <si>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</si>
  <si>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</si>
  <si>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</si>
  <si>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</si>
  <si>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</si>
  <si>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</si>
  <si>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</si>
  <si>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</si>
  <si>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</si>
  <si>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</si>
  <si>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</si>
  <si>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</si>
  <si>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</si>
  <si>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</si>
  <si>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</si>
  <si>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</si>
  <si>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</si>
  <si>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</si>
  <si>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</si>
  <si>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</si>
  <si>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</si>
  <si>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</si>
  <si>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</si>
  <si>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</si>
  <si>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</si>
  <si>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</si>
  <si>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</si>
  <si>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</si>
  <si>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</si>
  <si>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</si>
  <si>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</si>
  <si>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</si>
  <si>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</si>
  <si>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</si>
  <si>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</si>
  <si>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</si>
  <si>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</si>
  <si>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</si>
  <si>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</si>
  <si>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</si>
  <si>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</si>
  <si>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</si>
  <si>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</si>
  <si>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</si>
  <si>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</si>
  <si>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</si>
  <si>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</si>
  <si>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</si>
  <si>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</si>
  <si>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</si>
  <si>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</si>
  <si>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</si>
  <si>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</si>
  <si>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</si>
  <si>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</si>
  <si>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</si>
  <si>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</si>
  <si>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</si>
  <si>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</si>
  <si>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</si>
  <si>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</si>
  <si>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</si>
  <si>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</si>
  <si>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</si>
  <si>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</si>
  <si>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</si>
  <si>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</si>
  <si>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</si>
  <si>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</si>
  <si>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</si>
  <si>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</si>
  <si>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</si>
  <si>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</si>
  <si>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</si>
  <si>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</si>
  <si>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</si>
  <si>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</si>
  <si>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</si>
  <si>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</si>
  <si>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</si>
  <si>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</si>
  <si>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</si>
  <si>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</si>
  <si>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</si>
  <si>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</si>
  <si>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</si>
  <si>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</si>
  <si>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</si>
  <si>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</si>
  <si>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</si>
  <si>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</si>
  <si>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</si>
  <si>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</si>
  <si>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</si>
  <si>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</si>
  <si>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</si>
  <si>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</si>
  <si>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</si>
  <si>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</si>
  <si>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</si>
  <si>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</si>
  <si>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</si>
  <si>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</si>
  <si>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</si>
  <si>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</si>
  <si>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</si>
  <si>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</si>
  <si>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</si>
  <si>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</si>
  <si>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</si>
  <si>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</si>
  <si>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</si>
  <si>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</si>
  <si>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</si>
  <si>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</si>
  <si>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</si>
  <si>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</si>
  <si>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</si>
  <si>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</si>
  <si>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</si>
  <si>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</si>
  <si>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</si>
  <si>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</si>
  <si>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</si>
  <si>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</si>
  <si>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</si>
  <si>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</si>
  <si>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</si>
  <si>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</si>
  <si>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</si>
  <si>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</si>
  <si>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</si>
  <si>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</si>
  <si>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</si>
  <si>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</si>
  <si>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</si>
  <si>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</si>
  <si>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</si>
  <si>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</si>
  <si>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</si>
  <si>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</si>
  <si>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</si>
  <si>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</si>
  <si>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</si>
  <si>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</si>
  <si>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</si>
  <si>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</si>
  <si>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</si>
  <si>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</si>
  <si>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</si>
  <si>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</si>
  <si>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</si>
  <si>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</si>
  <si>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</si>
  <si>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</si>
  <si>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</si>
  <si>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</si>
  <si>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</si>
  <si>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</si>
  <si>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</si>
  <si>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</si>
  <si>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</si>
  <si>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</si>
  <si>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</si>
  <si>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</si>
  <si>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</si>
  <si>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</si>
  <si>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</si>
  <si>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</si>
  <si>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</si>
  <si>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</si>
  <si>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</si>
  <si>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</si>
  <si>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</si>
  <si>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</si>
  <si>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</si>
  <si>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</si>
  <si>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</si>
  <si>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</si>
  <si>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</si>
  <si>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</si>
  <si>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</si>
  <si>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</si>
  <si>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</si>
  <si>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</si>
  <si>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</si>
  <si>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</si>
  <si>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</si>
  <si>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</si>
  <si>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</si>
  <si>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</si>
  <si>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</si>
  <si>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</si>
  <si>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</si>
  <si>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</si>
  <si>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</si>
  <si>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</si>
  <si>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</si>
  <si>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</si>
  <si>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</si>
  <si>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</si>
  <si>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</si>
  <si>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</si>
  <si>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</si>
  <si>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</si>
  <si>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</si>
  <si>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</si>
  <si>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</si>
  <si>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</si>
  <si>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</si>
  <si>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</si>
  <si>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</si>
  <si>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</si>
  <si>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</si>
  <si>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</si>
  <si>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</si>
  <si>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</si>
  <si>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</si>
  <si>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</si>
  <si>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</si>
  <si>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</si>
  <si>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</si>
  <si>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</si>
  <si>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</si>
  <si>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</si>
  <si>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</si>
  <si>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</si>
  <si>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</si>
  <si>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</si>
  <si>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</si>
  <si>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</si>
  <si>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</si>
  <si>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</si>
  <si>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</si>
  <si>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</si>
  <si>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</si>
  <si>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</si>
  <si>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</si>
  <si>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</si>
  <si>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</si>
  <si>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</si>
  <si>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</si>
  <si>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</si>
  <si>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</si>
  <si>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</si>
  <si>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</si>
  <si>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</si>
  <si>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</si>
  <si>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</si>
  <si>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</si>
  <si>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</si>
  <si>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</si>
  <si>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</si>
  <si>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</si>
  <si>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</si>
  <si>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</si>
  <si>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</si>
  <si>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</si>
  <si>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</si>
  <si>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</si>
  <si>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</si>
  <si>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</si>
  <si>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</si>
  <si>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</si>
  <si>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</si>
  <si>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</si>
  <si>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</si>
  <si>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</si>
  <si>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</si>
  <si>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</si>
  <si>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</si>
  <si>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</si>
  <si>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</si>
  <si>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</si>
  <si>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</si>
  <si>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</si>
  <si>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</si>
  <si>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</si>
  <si>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</si>
  <si>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</si>
  <si>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</si>
  <si>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</si>
  <si>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</si>
  <si>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</si>
  <si>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</si>
  <si>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</si>
  <si>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</si>
  <si>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</si>
  <si>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</si>
  <si>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</si>
  <si>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</si>
  <si>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</si>
  <si>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</si>
  <si>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</si>
  <si>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</si>
  <si>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</si>
  <si>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</si>
  <si>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</si>
  <si>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</si>
  <si>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</si>
  <si>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</si>
  <si>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</si>
  <si>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</si>
  <si>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</si>
  <si>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</si>
  <si>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</si>
  <si>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</si>
  <si>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</si>
  <si>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</si>
  <si>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</si>
  <si>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</si>
  <si>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</si>
  <si>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</si>
  <si>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</si>
  <si>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</si>
  <si>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</si>
  <si>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</si>
  <si>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</si>
  <si>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</si>
  <si>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</si>
  <si>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</si>
  <si>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</si>
  <si>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</si>
  <si>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</si>
  <si>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</si>
  <si>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</si>
  <si>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</si>
  <si>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</si>
  <si>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</si>
  <si>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</si>
  <si>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</si>
  <si>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</si>
  <si>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</si>
  <si>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</si>
  <si>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</si>
  <si>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</si>
  <si>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</si>
  <si>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</si>
  <si>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</si>
  <si>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</si>
  <si>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</si>
  <si>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</si>
  <si>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</si>
  <si>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</si>
  <si>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</si>
  <si>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</si>
  <si>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</si>
  <si>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</si>
  <si>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</si>
  <si>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</si>
  <si>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</si>
  <si>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</si>
  <si>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</si>
  <si>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</si>
  <si>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</si>
  <si>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</si>
  <si>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</si>
  <si>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</si>
  <si>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</si>
  <si>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</si>
  <si>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</si>
  <si>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</si>
  <si>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</si>
  <si>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</si>
  <si>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</si>
  <si>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</si>
  <si>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</si>
  <si>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</si>
  <si>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</si>
  <si>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</si>
  <si>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</si>
  <si>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</si>
  <si>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</si>
  <si>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</si>
  <si>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</si>
  <si>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</si>
  <si>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</si>
  <si>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</si>
  <si>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</si>
  <si>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</si>
  <si>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</si>
  <si>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</si>
  <si>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</si>
  <si>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</si>
  <si>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</si>
  <si>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</si>
  <si>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</si>
  <si>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</si>
  <si>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</si>
  <si>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</si>
  <si>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</si>
  <si>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</si>
  <si>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</si>
  <si>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</si>
  <si>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</si>
  <si>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</si>
  <si>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</si>
  <si>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</si>
  <si>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</si>
  <si>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</si>
  <si>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</si>
  <si>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</si>
  <si>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</si>
  <si>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</si>
  <si>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</si>
  <si>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</si>
  <si>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</si>
  <si>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</si>
  <si>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</si>
  <si>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</si>
  <si>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</si>
  <si>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</si>
  <si>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</si>
  <si>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</si>
  <si>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</si>
  <si>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</si>
  <si>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</si>
  <si>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</si>
  <si>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</si>
  <si>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</si>
  <si>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</si>
  <si>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</si>
  <si>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</si>
  <si>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</si>
  <si>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</si>
  <si>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</si>
  <si>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</si>
  <si>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</si>
  <si>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</si>
  <si>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</si>
  <si>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</si>
  <si>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</si>
  <si>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</si>
  <si>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</si>
  <si>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</si>
  <si>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</si>
  <si>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</si>
  <si>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</si>
  <si>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</si>
  <si>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</si>
  <si>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</si>
  <si>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</si>
  <si>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</si>
  <si>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</si>
  <si>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</si>
  <si>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</si>
  <si>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</si>
  <si>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</si>
  <si>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</si>
  <si>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</si>
  <si>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</si>
  <si>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</si>
  <si>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</si>
  <si>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</si>
  <si>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</si>
  <si>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</si>
  <si>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</si>
  <si>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</si>
  <si>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</si>
  <si>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</si>
  <si>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</si>
  <si>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</si>
  <si>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</si>
  <si>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</si>
  <si>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</si>
  <si>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</si>
  <si>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</si>
  <si>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</si>
  <si>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</si>
  <si>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</si>
  <si>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</si>
  <si>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</si>
  <si>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</si>
  <si>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</si>
  <si>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</si>
  <si>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</si>
  <si>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</si>
  <si>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</si>
  <si>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</si>
  <si>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</si>
  <si>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</si>
  <si>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</si>
  <si>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</si>
  <si>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</si>
  <si>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</si>
  <si>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</si>
  <si>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</si>
  <si>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</si>
  <si>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</si>
  <si>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</si>
  <si>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</si>
  <si>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</si>
  <si>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</si>
  <si>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</si>
  <si>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</si>
  <si>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</si>
  <si>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</si>
  <si>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</si>
  <si>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</si>
  <si>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</si>
  <si>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</si>
  <si>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</si>
  <si>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</si>
  <si>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</si>
  <si>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</si>
  <si>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</si>
  <si>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</si>
  <si>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</si>
  <si>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</si>
  <si>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</si>
  <si>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</si>
  <si>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</si>
  <si>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</si>
  <si>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</si>
  <si>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</si>
  <si>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</si>
  <si>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</si>
  <si>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</si>
  <si>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</si>
  <si>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</si>
  <si>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</si>
  <si>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</si>
  <si>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</si>
  <si>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</si>
  <si>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</si>
  <si>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</si>
  <si>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</si>
  <si>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</si>
  <si>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</si>
  <si>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</si>
  <si>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</si>
  <si>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</si>
  <si>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</si>
  <si>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</si>
  <si>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</si>
  <si>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</si>
  <si>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</si>
  <si>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</si>
  <si>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</si>
  <si>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</si>
  <si>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</si>
  <si>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</si>
  <si>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</si>
  <si>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</si>
  <si>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</si>
  <si>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</si>
  <si>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</si>
  <si>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</si>
  <si>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</si>
  <si>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</si>
  <si>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</si>
  <si>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</si>
  <si>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</si>
  <si>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</si>
  <si>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</si>
  <si>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</si>
  <si>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</si>
  <si>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</si>
  <si>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</si>
  <si>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</si>
  <si>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</si>
  <si>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</si>
  <si>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</si>
  <si>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</si>
  <si>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</si>
  <si>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</si>
  <si>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</si>
  <si>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</si>
  <si>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</si>
  <si>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</si>
  <si>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</si>
  <si>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</si>
  <si>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</si>
  <si>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</si>
  <si>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</si>
  <si>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</si>
  <si>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</si>
  <si>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</si>
  <si>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</si>
  <si>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</si>
  <si>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</si>
  <si>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</si>
  <si>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</si>
  <si>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</si>
  <si>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</si>
  <si>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</si>
  <si>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</si>
  <si>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</si>
  <si>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</si>
  <si>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</si>
  <si>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</si>
  <si>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</si>
  <si>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</si>
  <si>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</si>
  <si>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</si>
  <si>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</si>
  <si>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</si>
  <si>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</si>
  <si>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</si>
  <si>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</si>
  <si>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</si>
  <si>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</si>
  <si>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</si>
  <si>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</si>
  <si>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</si>
  <si>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</si>
  <si>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</si>
  <si>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</si>
  <si>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</si>
  <si>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</si>
  <si>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</si>
  <si>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</si>
  <si>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</si>
  <si>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</si>
  <si>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</si>
  <si>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</si>
  <si>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</si>
  <si>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</si>
  <si>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</si>
  <si>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</si>
  <si>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</si>
  <si>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</si>
  <si>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</si>
  <si>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</si>
  <si>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</si>
  <si>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</si>
  <si>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</si>
  <si>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</si>
  <si>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</si>
  <si>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</si>
  <si>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</si>
  <si>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</si>
  <si>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</si>
  <si>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</si>
  <si>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</si>
  <si>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</si>
  <si>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</si>
  <si>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</si>
  <si>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</si>
  <si>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</si>
  <si>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</si>
  <si>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</si>
  <si>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</si>
  <si>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</si>
  <si>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</si>
  <si>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</si>
  <si>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</si>
  <si>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</si>
  <si>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</si>
  <si>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</si>
  <si>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</si>
  <si>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</si>
  <si>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</si>
  <si>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</si>
  <si>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</si>
  <si>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</si>
  <si>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</si>
  <si>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</si>
  <si>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</si>
  <si>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</si>
  <si>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</si>
  <si>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</si>
  <si>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</si>
  <si>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</si>
  <si>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</si>
  <si>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</si>
  <si>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</si>
  <si>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</si>
  <si>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</si>
  <si>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</si>
  <si>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</si>
  <si>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</si>
  <si>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</si>
  <si>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</si>
  <si>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</si>
  <si>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</si>
  <si>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</si>
  <si>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</si>
  <si>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</si>
  <si>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</si>
  <si>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</si>
  <si>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</si>
  <si>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</si>
  <si>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</si>
  <si>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</si>
  <si>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</si>
  <si>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</si>
  <si>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</si>
  <si>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</si>
  <si>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</si>
  <si>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</si>
  <si>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</si>
  <si>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</si>
  <si>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</si>
  <si>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</si>
  <si>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</si>
  <si>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</si>
  <si>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</si>
  <si>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</si>
  <si>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</si>
  <si>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</si>
  <si>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</si>
  <si>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</si>
  <si>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</si>
  <si>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</si>
  <si>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</si>
  <si>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</si>
  <si>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</si>
  <si>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</si>
  <si>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</si>
  <si>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</si>
  <si>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</si>
  <si>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</si>
  <si>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</si>
  <si>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</si>
  <si>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</si>
  <si>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</si>
  <si>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</si>
  <si>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</si>
  <si>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</si>
  <si>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</si>
  <si>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</si>
  <si>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</si>
  <si>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</si>
  <si>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</si>
  <si>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</si>
  <si>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</si>
  <si>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</si>
  <si>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</si>
  <si>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</si>
  <si>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</si>
  <si>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</si>
  <si>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</si>
  <si>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</si>
  <si>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</si>
  <si>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</si>
  <si>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</si>
  <si>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</si>
  <si>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</si>
  <si>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</si>
  <si>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</si>
  <si>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</si>
  <si>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</si>
  <si>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</si>
  <si>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</si>
  <si>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</si>
  <si>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</si>
  <si>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</si>
  <si>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</si>
  <si>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</si>
  <si>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</si>
  <si>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</si>
  <si>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</si>
  <si>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</si>
  <si>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</si>
  <si>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</si>
  <si>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</si>
  <si>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</si>
  <si>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</si>
  <si>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</si>
  <si>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</si>
  <si>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</si>
  <si>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</si>
  <si>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</si>
  <si>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</si>
  <si>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</si>
  <si>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</si>
  <si>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</si>
  <si>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</si>
  <si>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</si>
  <si>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</si>
  <si>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</si>
  <si>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</si>
  <si>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</si>
  <si>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</si>
  <si>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</si>
  <si>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</si>
  <si>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</si>
  <si>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</si>
  <si>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</si>
  <si>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</si>
  <si>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</si>
  <si>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</si>
  <si>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</si>
  <si>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</si>
  <si>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</si>
  <si>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</si>
  <si>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</si>
  <si>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</si>
  <si>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</si>
  <si>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</si>
  <si>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</si>
  <si>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</si>
  <si>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</si>
  <si>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</si>
  <si>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</si>
  <si>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</si>
  <si>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</si>
  <si>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</si>
  <si>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</si>
  <si>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</si>
  <si>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</si>
  <si>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</si>
  <si>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</si>
  <si>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</si>
  <si>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</si>
  <si>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</si>
  <si>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</si>
  <si>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</si>
  <si>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</si>
  <si>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</si>
  <si>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</si>
  <si>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</si>
  <si>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</si>
  <si>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</si>
  <si>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</si>
  <si>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</si>
  <si>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</si>
  <si>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</si>
  <si>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</si>
  <si>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</si>
  <si>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</si>
  <si>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</si>
  <si>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</si>
  <si>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</si>
  <si>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</si>
  <si>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</si>
  <si>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</si>
  <si>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</si>
  <si>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</si>
  <si>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</si>
  <si>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</si>
  <si>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</si>
  <si>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</si>
  <si>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</si>
  <si>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</si>
  <si>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</si>
  <si>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</si>
  <si>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</si>
  <si>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</si>
  <si>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</si>
  <si>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</si>
  <si>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</si>
  <si>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</si>
  <si>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</si>
  <si>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</si>
  <si>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</si>
  <si>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</si>
  <si>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</si>
  <si>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</si>
  <si>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</si>
  <si>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</si>
  <si>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</si>
  <si>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</si>
  <si>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</si>
  <si>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</si>
  <si>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</si>
  <si>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</si>
  <si>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</si>
  <si>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</si>
  <si>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</si>
  <si>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</si>
  <si>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</si>
  <si>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</si>
  <si>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</si>
  <si>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</si>
  <si>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</si>
  <si>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</si>
  <si>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</si>
  <si>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</si>
  <si>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</si>
  <si>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</si>
  <si>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</si>
  <si>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</si>
  <si>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</si>
  <si>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</si>
  <si>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</si>
  <si>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</si>
  <si>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</si>
  <si>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</si>
  <si>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</si>
  <si>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</si>
  <si>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</si>
  <si>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</si>
  <si>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</si>
  <si>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</si>
  <si>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</si>
  <si>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</si>
  <si>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</si>
  <si>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</si>
  <si>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</si>
  <si>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</si>
  <si>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</si>
  <si>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</si>
  <si>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</si>
  <si>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</si>
  <si>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</si>
  <si>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</si>
  <si>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</si>
  <si>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</si>
  <si>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</si>
  <si>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</si>
  <si>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</si>
  <si>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</si>
  <si>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</si>
  <si>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</si>
  <si>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</si>
  <si>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</si>
  <si>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</si>
  <si>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</si>
  <si>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</si>
  <si>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</si>
  <si>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</si>
  <si>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</si>
  <si>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</si>
  <si>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</si>
  <si>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</si>
  <si>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</si>
  <si>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</si>
  <si>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</si>
  <si>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</si>
  <si>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</si>
  <si>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</si>
  <si>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</si>
  <si>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</si>
  <si>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</si>
  <si>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</si>
  <si>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</si>
  <si>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</si>
  <si>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</si>
  <si>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</si>
  <si>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</si>
  <si>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</si>
  <si>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</si>
  <si>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</si>
  <si>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</si>
  <si>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</si>
  <si>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</si>
  <si>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</si>
  <si>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</si>
  <si>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</si>
  <si>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</si>
  <si>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</si>
  <si>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</si>
  <si>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</si>
  <si>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</si>
  <si>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</si>
  <si>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</si>
  <si>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</si>
  <si>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</si>
  <si>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</si>
  <si>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</si>
  <si>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</si>
  <si>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</si>
  <si>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</si>
  <si>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</si>
  <si>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</si>
  <si>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</si>
  <si>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</si>
  <si>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</si>
  <si>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</si>
  <si>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</si>
  <si>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</si>
  <si>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</si>
  <si>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</si>
  <si>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</si>
  <si>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</si>
  <si>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</si>
  <si>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</si>
  <si>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</si>
  <si>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</si>
  <si>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</si>
  <si>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</si>
  <si>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</si>
  <si>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</si>
  <si>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</si>
  <si>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</si>
  <si>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</si>
  <si>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</si>
  <si>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</si>
  <si>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</si>
  <si>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</si>
  <si>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</si>
  <si>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</si>
  <si>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</si>
  <si>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</si>
  <si>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</si>
  <si>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</si>
  <si>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</si>
  <si>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</si>
  <si>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</si>
  <si>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</si>
  <si>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</si>
  <si>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</si>
  <si>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</si>
  <si>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</si>
  <si>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</si>
  <si>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</si>
  <si>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</si>
  <si>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</si>
  <si>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</si>
  <si>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</si>
  <si>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</si>
  <si>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</si>
  <si>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</si>
  <si>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</si>
  <si>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</si>
  <si>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</si>
  <si>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</si>
  <si>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</si>
  <si>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</si>
  <si>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</si>
  <si>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</si>
  <si>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</si>
  <si>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</si>
  <si>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</si>
  <si>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</si>
  <si>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</si>
  <si>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</si>
  <si>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</si>
  <si>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</si>
  <si>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</si>
  <si>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</si>
  <si>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</si>
  <si>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</si>
  <si>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</si>
  <si>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</si>
  <si>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</si>
  <si>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</si>
  <si>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</si>
  <si>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</si>
  <si>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</si>
  <si>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</si>
  <si>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</si>
  <si>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</si>
  <si>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</si>
  <si>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</si>
  <si>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</si>
  <si>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</si>
  <si>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</si>
  <si>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</si>
  <si>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</si>
  <si>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</si>
  <si>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</si>
  <si>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</si>
  <si>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</si>
  <si>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</si>
  <si>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</si>
  <si>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</si>
  <si>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</si>
  <si>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</si>
  <si>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</si>
  <si>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</si>
  <si>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</si>
  <si>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</si>
  <si>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</si>
  <si>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</si>
  <si>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</si>
  <si>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</si>
  <si>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</si>
  <si>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</si>
  <si>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</si>
  <si>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</si>
  <si>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</si>
  <si>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</si>
  <si>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</si>
  <si>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</si>
  <si>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</si>
  <si>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</si>
  <si>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</si>
  <si>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</si>
  <si>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</si>
  <si>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</si>
  <si>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</si>
  <si>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</si>
  <si>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</si>
  <si>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</si>
  <si>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</si>
  <si>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</si>
  <si>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</si>
  <si>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</si>
  <si>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</si>
  <si>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</si>
  <si>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</si>
  <si>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</si>
  <si>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</si>
  <si>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</si>
  <si>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</si>
  <si>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</si>
  <si>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</si>
  <si>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</si>
  <si>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</si>
  <si>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</si>
  <si>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</si>
  <si>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</si>
  <si>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</si>
  <si>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</si>
  <si>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</si>
  <si>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</si>
  <si>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</si>
  <si>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</si>
  <si>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</si>
  <si>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</si>
  <si>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</si>
  <si>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</si>
  <si>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</si>
  <si>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</si>
  <si>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</si>
  <si>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</si>
  <si>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</si>
  <si>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</si>
  <si>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</si>
  <si>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</si>
  <si>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</si>
  <si>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</si>
  <si>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</si>
  <si>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</si>
  <si>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</si>
  <si>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</si>
  <si>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</si>
  <si>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</si>
  <si>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</si>
  <si>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</si>
  <si>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</si>
  <si>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</si>
  <si>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</si>
  <si>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</si>
  <si>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</si>
  <si>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</si>
  <si>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</si>
  <si>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</si>
  <si>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</si>
  <si>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</si>
  <si>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</si>
  <si>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</si>
  <si>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</si>
  <si>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</si>
  <si>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</si>
  <si>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</si>
  <si>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</si>
  <si>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</si>
  <si>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</si>
  <si>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</si>
  <si>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</si>
  <si>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</si>
  <si>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</si>
  <si>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</si>
  <si>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</si>
  <si>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</si>
  <si>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</si>
  <si>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</si>
  <si>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</si>
  <si>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</si>
  <si>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</si>
  <si>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</si>
  <si>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</si>
  <si>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</si>
  <si>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</si>
  <si>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</si>
  <si>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</si>
  <si>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</si>
  <si>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</si>
  <si>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</si>
  <si>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</si>
  <si>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</si>
  <si>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</si>
  <si>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</si>
  <si>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</si>
  <si>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</si>
  <si>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</si>
  <si>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</si>
  <si>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</si>
  <si>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</si>
  <si>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</si>
  <si>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</si>
  <si>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</si>
  <si>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</si>
  <si>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</si>
  <si>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</si>
  <si>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</si>
  <si>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</si>
  <si>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</si>
  <si>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</si>
  <si>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</si>
  <si>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</si>
  <si>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</si>
  <si>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</si>
  <si>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</si>
  <si>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</si>
  <si>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</si>
  <si>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</si>
  <si>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</si>
  <si>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</si>
  <si>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</si>
  <si>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</si>
  <si>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</si>
  <si>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</si>
  <si>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</si>
  <si>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</si>
  <si>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</si>
  <si>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</si>
  <si>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</si>
  <si>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</si>
  <si>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</si>
  <si>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</si>
  <si>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</si>
  <si>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</si>
  <si>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</si>
  <si>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</si>
  <si>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</si>
  <si>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</si>
  <si>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</si>
  <si>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</si>
  <si>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</si>
  <si>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</si>
  <si>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</si>
  <si>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</si>
  <si>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</si>
  <si>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</si>
  <si>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</si>
  <si>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</si>
  <si>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</si>
  <si>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</si>
  <si>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</si>
  <si>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</si>
  <si>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</si>
  <si>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</si>
  <si>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</si>
  <si>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</si>
  <si>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</si>
  <si>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</si>
  <si>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</si>
  <si>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</si>
  <si>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</si>
  <si>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</si>
  <si>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</si>
  <si>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</si>
  <si>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</si>
  <si>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</si>
  <si>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</si>
  <si>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</si>
  <si>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</si>
  <si>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</si>
  <si>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</si>
  <si>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</si>
  <si>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</si>
  <si>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</si>
  <si>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</si>
  <si>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</si>
  <si>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</si>
  <si>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</si>
  <si>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</si>
  <si>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</si>
  <si>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</si>
  <si>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</si>
  <si>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</si>
  <si>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</si>
  <si>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</si>
  <si>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</si>
  <si>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</si>
  <si>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</si>
  <si>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</si>
  <si>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</si>
  <si>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</si>
  <si>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</si>
  <si>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</si>
  <si>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</si>
  <si>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</si>
  <si>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</si>
  <si>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</si>
  <si>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</si>
  <si>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</si>
  <si>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</si>
  <si>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</si>
  <si>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</si>
  <si>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</si>
  <si>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</si>
  <si>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</si>
  <si>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</si>
  <si>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</si>
  <si>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</si>
  <si>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</si>
  <si>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</si>
  <si>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</si>
  <si>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</si>
  <si>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</si>
  <si>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</si>
  <si>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</si>
  <si>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</si>
  <si>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</si>
  <si>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</si>
  <si>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</si>
  <si>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</si>
  <si>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</si>
  <si>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</si>
  <si>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</si>
  <si>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</si>
  <si>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</si>
  <si>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</si>
  <si>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</si>
  <si>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</si>
  <si>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</si>
  <si>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</si>
  <si>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</si>
  <si>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</si>
  <si>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</si>
  <si>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</si>
  <si>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</si>
  <si>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</si>
  <si>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</si>
  <si>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</si>
  <si>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</si>
  <si>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</si>
  <si>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</si>
  <si>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</si>
  <si>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</si>
  <si>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</si>
  <si>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</si>
  <si>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</si>
  <si>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</si>
  <si>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</si>
  <si>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</si>
  <si>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</si>
  <si>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</si>
  <si>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</si>
  <si>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</si>
  <si>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</si>
  <si>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</si>
  <si>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</si>
  <si>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</si>
  <si>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</si>
  <si>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</si>
  <si>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</si>
  <si>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</si>
  <si>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</si>
  <si>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</si>
  <si>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</si>
  <si>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</si>
  <si>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</si>
  <si>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</si>
  <si>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</si>
  <si>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</si>
  <si>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</si>
  <si>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</si>
  <si>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</si>
  <si>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</si>
  <si>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</si>
  <si>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</si>
  <si>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</si>
  <si>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</si>
  <si>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</si>
  <si>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</si>
  <si>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</si>
  <si>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</si>
  <si>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</si>
  <si>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</si>
  <si>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</si>
  <si>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</si>
  <si>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</si>
  <si>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</si>
  <si>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</si>
  <si>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</si>
  <si>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</si>
  <si>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</si>
  <si>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</si>
  <si>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</si>
  <si>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</si>
  <si>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</si>
  <si>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</si>
  <si>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</si>
  <si>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</si>
  <si>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</si>
  <si>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</si>
  <si>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</si>
  <si>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</si>
  <si>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</si>
  <si>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</si>
  <si>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</si>
  <si>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</si>
  <si>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</si>
  <si>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</si>
  <si>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</si>
  <si>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</si>
  <si>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</si>
  <si>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</si>
  <si>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</si>
  <si>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</si>
  <si>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</si>
  <si>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</si>
  <si>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</si>
  <si>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</si>
  <si>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</si>
  <si>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</si>
  <si>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</si>
  <si>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</si>
  <si>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</si>
  <si>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</si>
  <si>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</si>
  <si>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</si>
  <si>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</si>
  <si>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</si>
  <si>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</si>
  <si>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</si>
  <si>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</si>
  <si>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</si>
  <si>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</si>
  <si>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</si>
  <si>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</si>
  <si>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</si>
  <si>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</si>
  <si>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</si>
  <si>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</si>
  <si>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</si>
  <si>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</si>
  <si>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</si>
  <si>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</si>
  <si>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</si>
  <si>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</si>
  <si>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</si>
  <si>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</si>
  <si>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</si>
  <si>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</si>
  <si>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</si>
  <si>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</si>
  <si>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</si>
  <si>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</si>
  <si>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</si>
  <si>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</si>
  <si>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</si>
  <si>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</si>
  <si>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</si>
  <si>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</si>
  <si>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</si>
  <si>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</si>
  <si>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</si>
  <si>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</si>
  <si>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</si>
  <si>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</si>
  <si>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</si>
  <si>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</si>
  <si>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</si>
  <si>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</si>
  <si>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</si>
  <si>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</si>
  <si>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</si>
  <si>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</si>
  <si>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</si>
  <si>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</si>
  <si>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</si>
  <si>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</si>
  <si>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</si>
  <si>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</si>
  <si>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</si>
  <si>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</si>
  <si>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</si>
  <si>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</si>
  <si>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</si>
  <si>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</si>
  <si>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</si>
  <si>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</si>
  <si>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</si>
  <si>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</si>
  <si>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</si>
  <si>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</si>
  <si>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</si>
  <si>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</si>
  <si>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</si>
  <si>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</si>
  <si>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</si>
  <si>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</si>
  <si>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</si>
  <si>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</si>
  <si>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</si>
  <si>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</si>
  <si>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</si>
  <si>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</si>
  <si>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</si>
  <si>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</si>
  <si>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</si>
  <si>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</si>
  <si>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</si>
  <si>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</si>
  <si>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</si>
  <si>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</si>
  <si>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</si>
  <si>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</si>
  <si>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</si>
  <si>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</si>
  <si>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</si>
  <si>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</si>
  <si>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</si>
  <si>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</si>
  <si>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</si>
  <si>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</si>
  <si>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</si>
  <si>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</si>
  <si>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</si>
  <si>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</si>
  <si>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</si>
  <si>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</si>
  <si>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</si>
  <si>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</si>
  <si>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</si>
  <si>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</si>
  <si>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</si>
  <si>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</si>
  <si>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</si>
  <si>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</si>
  <si>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</si>
  <si>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</si>
  <si>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</si>
  <si>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</si>
  <si>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</si>
  <si>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</si>
  <si>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</si>
  <si>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</si>
  <si>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</si>
  <si>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</si>
  <si>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</si>
  <si>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</si>
  <si>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</si>
  <si>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</si>
  <si>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</si>
  <si>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</si>
  <si>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</si>
  <si>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</si>
  <si>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</si>
  <si>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</si>
  <si>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</si>
  <si>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</si>
  <si>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</si>
  <si>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</si>
  <si>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</si>
  <si>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</si>
  <si>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</si>
  <si>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</si>
  <si>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</si>
  <si>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</si>
  <si>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</si>
  <si>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</si>
  <si>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</si>
  <si>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</si>
  <si>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</si>
  <si>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</si>
  <si>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</si>
  <si>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</si>
  <si>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</si>
  <si>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</si>
  <si>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</si>
  <si>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</si>
  <si>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</si>
  <si>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</si>
  <si>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</si>
  <si>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</si>
  <si>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</si>
  <si>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</si>
  <si>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</si>
  <si>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</si>
  <si>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</si>
  <si>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</si>
  <si>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</si>
  <si>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</si>
  <si>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</si>
  <si>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</si>
  <si>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</si>
  <si>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</si>
  <si>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</si>
  <si>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</si>
  <si>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</si>
  <si>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</si>
  <si>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</si>
  <si>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</si>
  <si>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</si>
  <si>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</si>
  <si>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</si>
  <si>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</si>
  <si>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</si>
  <si>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</si>
  <si>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</si>
  <si>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</si>
  <si>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</si>
  <si>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</si>
  <si>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</si>
  <si>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</si>
  <si>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</si>
  <si>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</si>
  <si>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</si>
  <si>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</si>
  <si>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</si>
  <si>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</si>
  <si>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</si>
  <si>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</si>
  <si>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</si>
  <si>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</si>
  <si>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</si>
  <si>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</si>
  <si>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</si>
  <si>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</si>
  <si>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</si>
  <si>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</si>
  <si>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</si>
  <si>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</si>
  <si>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</si>
  <si>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</si>
  <si>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</si>
  <si>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</si>
  <si>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</si>
  <si>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</si>
  <si>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</si>
  <si>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</si>
  <si>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</si>
  <si>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</si>
  <si>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</si>
  <si>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</si>
  <si>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</si>
  <si>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</si>
  <si>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</si>
  <si>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</si>
  <si>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</si>
  <si>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</si>
  <si>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</si>
  <si>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</si>
  <si>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</si>
  <si>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</si>
  <si>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</si>
  <si>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</si>
  <si>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</si>
  <si>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</si>
  <si>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</si>
  <si>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</si>
  <si>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</si>
  <si>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</si>
  <si>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</si>
  <si>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</si>
  <si>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</si>
  <si>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</si>
  <si>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</si>
  <si>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</si>
  <si>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</si>
  <si>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</si>
  <si>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</si>
  <si>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</si>
  <si>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</si>
  <si>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</si>
  <si>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</si>
  <si>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</si>
  <si>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</si>
  <si>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</si>
  <si>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</si>
  <si>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</si>
  <si>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</si>
  <si>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</si>
  <si>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</si>
  <si>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</si>
  <si>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</si>
  <si>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</si>
  <si>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</si>
  <si>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</si>
  <si>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</si>
  <si>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</si>
  <si>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</si>
  <si>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</si>
  <si>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</si>
  <si>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</si>
  <si>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</si>
  <si>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</si>
  <si>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</si>
  <si>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</si>
  <si>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</si>
  <si>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</si>
  <si>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</si>
  <si>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</si>
  <si>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</si>
  <si>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</si>
  <si>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</si>
  <si>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</si>
  <si>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</si>
  <si>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</si>
  <si>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</si>
  <si>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</si>
  <si>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</si>
  <si>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</si>
  <si>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</si>
  <si>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</si>
  <si>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</si>
  <si>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</si>
  <si>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</si>
  <si>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</si>
  <si>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</si>
  <si>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</si>
  <si>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</si>
  <si>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</si>
  <si>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</si>
  <si>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</si>
  <si>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</si>
  <si>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</si>
  <si>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</si>
  <si>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</si>
  <si>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</si>
  <si>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</si>
  <si>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</si>
  <si>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</si>
  <si>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</si>
  <si>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</si>
  <si>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</si>
  <si>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</si>
  <si>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</si>
  <si>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</si>
  <si>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</si>
  <si>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</si>
  <si>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</si>
  <si>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</si>
  <si>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</si>
  <si>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</si>
  <si>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</si>
  <si>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</si>
  <si>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</si>
  <si>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</si>
  <si>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</si>
  <si>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</si>
  <si>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</si>
  <si>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</si>
  <si>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</si>
  <si>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</si>
  <si>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</si>
  <si>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</si>
  <si>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</si>
  <si>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</si>
  <si>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</si>
  <si>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</si>
  <si>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</si>
  <si>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</si>
  <si>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</si>
  <si>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</si>
  <si>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</si>
  <si>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</si>
  <si>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</si>
  <si>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</si>
  <si>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</si>
  <si>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</si>
  <si>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</si>
  <si>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</si>
  <si>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</si>
  <si>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</si>
  <si>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</si>
  <si>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</si>
  <si>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</si>
  <si>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</si>
  <si>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</si>
  <si>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</si>
  <si>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</si>
  <si>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</si>
  <si>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</si>
  <si>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</si>
  <si>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</si>
  <si>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</si>
  <si>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</si>
  <si>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</si>
  <si>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</si>
  <si>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</si>
  <si>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</si>
  <si>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</si>
  <si>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</si>
  <si>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</si>
  <si>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</si>
  <si>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</si>
  <si>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</si>
  <si>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</si>
  <si>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</si>
  <si>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</si>
  <si>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</si>
  <si>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</si>
  <si>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</si>
  <si>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</si>
  <si>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</si>
  <si>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</si>
  <si>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</si>
  <si>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</si>
  <si>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</si>
  <si>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</si>
  <si>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</si>
  <si>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</si>
  <si>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</si>
  <si>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</si>
  <si>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</si>
  <si>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</si>
  <si>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</si>
  <si>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</si>
  <si>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</si>
  <si>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</si>
  <si>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</si>
  <si>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</si>
  <si>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</si>
  <si>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</si>
  <si>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</si>
  <si>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</si>
  <si>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</si>
  <si>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</si>
  <si>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</si>
  <si>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</si>
  <si>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</si>
  <si>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</si>
  <si>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</si>
  <si>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</si>
  <si>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</si>
  <si>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</si>
  <si>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</si>
  <si>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</si>
  <si>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</si>
  <si>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</si>
  <si>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</si>
  <si>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</si>
  <si>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</si>
  <si>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</si>
  <si>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</si>
  <si>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</si>
  <si>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</si>
  <si>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</si>
  <si>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</si>
  <si>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</si>
  <si>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</si>
  <si>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</si>
  <si>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</si>
  <si>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</si>
  <si>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</si>
  <si>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</si>
  <si>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</si>
  <si>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</si>
  <si>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</si>
  <si>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</si>
  <si>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</si>
  <si>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</si>
  <si>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</si>
  <si>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</si>
  <si>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</si>
  <si>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</si>
  <si>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</si>
  <si>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</si>
  <si>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</si>
  <si>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</si>
  <si>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</si>
  <si>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</si>
  <si>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</si>
  <si>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</si>
  <si>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</si>
  <si>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</si>
  <si>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</si>
  <si>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</si>
  <si>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</si>
  <si>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</si>
  <si>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</si>
  <si>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</si>
  <si>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</si>
  <si>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</si>
  <si>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</si>
  <si>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</si>
  <si>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</si>
  <si>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</si>
  <si>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</si>
  <si>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</si>
  <si>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</si>
  <si>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</si>
  <si>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</si>
  <si>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</si>
  <si>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</si>
  <si>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</si>
  <si>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</si>
  <si>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</si>
  <si>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</si>
  <si>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</si>
  <si>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</si>
  <si>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</si>
  <si>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</si>
  <si>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</si>
  <si>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</si>
  <si>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</si>
  <si>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</si>
  <si>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</si>
  <si>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</si>
  <si>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</si>
  <si>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</si>
  <si>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</si>
  <si>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</si>
  <si>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</si>
  <si>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</si>
  <si>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</si>
  <si>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</si>
  <si>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</si>
  <si>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</si>
  <si>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</si>
  <si>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</si>
  <si>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</si>
  <si>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</si>
  <si>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</si>
  <si>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</si>
  <si>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</si>
  <si>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</si>
  <si>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</si>
  <si>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</si>
  <si>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</si>
  <si>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</si>
  <si>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</si>
  <si>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</si>
  <si>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</si>
  <si>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</si>
  <si>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</si>
  <si>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</si>
  <si>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</si>
  <si>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</si>
  <si>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</si>
  <si>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</si>
  <si>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</si>
  <si>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</si>
  <si>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</si>
  <si>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</si>
  <si>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</si>
  <si>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</si>
  <si>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</si>
  <si>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</si>
  <si>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</si>
  <si>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</si>
  <si>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</si>
  <si>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</si>
  <si>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</si>
  <si>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</si>
  <si>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</si>
  <si>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</si>
  <si>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</si>
  <si>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</si>
  <si>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</si>
  <si>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</si>
  <si>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</si>
  <si>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</si>
  <si>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</si>
  <si>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</si>
  <si>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</si>
  <si>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</si>
  <si>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</si>
  <si>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</si>
  <si>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</si>
  <si>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</si>
  <si>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</si>
  <si>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</si>
  <si>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</si>
  <si>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</si>
  <si>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</si>
  <si>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</si>
  <si>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</si>
  <si>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</si>
  <si>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</si>
  <si>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</si>
  <si>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</si>
  <si>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</si>
  <si>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</si>
  <si>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</si>
  <si>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</si>
  <si>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</si>
  <si>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</si>
  <si>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</si>
  <si>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</si>
  <si>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</si>
  <si>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</si>
  <si>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</si>
  <si>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</si>
  <si>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</si>
  <si>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</si>
  <si>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</si>
  <si>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</si>
  <si>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</si>
  <si>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</si>
  <si>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</si>
  <si>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</si>
  <si>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</si>
  <si>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</si>
  <si>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</si>
  <si>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</si>
  <si>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</si>
  <si>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</si>
  <si>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</si>
  <si>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</si>
  <si>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</si>
  <si>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</si>
  <si>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</si>
  <si>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</si>
  <si>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</si>
  <si>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</si>
  <si>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</si>
  <si>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</si>
  <si>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</si>
  <si>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</si>
  <si>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</si>
  <si>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</si>
  <si>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</si>
  <si>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</si>
  <si>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</si>
  <si>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</si>
  <si>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</si>
  <si>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</si>
  <si>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</si>
  <si>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</si>
  <si>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</si>
  <si>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</si>
  <si>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</si>
  <si>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</si>
  <si>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</si>
  <si>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</si>
  <si>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</si>
  <si>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</si>
  <si>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</si>
  <si>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</si>
  <si>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</si>
  <si>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</si>
  <si>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</si>
  <si>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</si>
  <si>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</si>
  <si>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</si>
  <si>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</si>
  <si>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</si>
  <si>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</si>
  <si>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</si>
  <si>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</si>
  <si>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</si>
  <si>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</si>
  <si>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</si>
  <si>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</si>
  <si>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</si>
  <si>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</si>
  <si>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</si>
  <si>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</si>
  <si>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</si>
  <si>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</si>
  <si>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</si>
  <si>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</si>
  <si>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</si>
  <si>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</si>
  <si>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</si>
  <si>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</si>
  <si>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</si>
  <si>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</si>
  <si>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</si>
  <si>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</si>
  <si>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</si>
  <si>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</si>
  <si>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</si>
  <si>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</si>
  <si>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</si>
  <si>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</si>
  <si>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</si>
  <si>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</si>
  <si>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</si>
  <si>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</si>
  <si>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</si>
  <si>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</si>
  <si>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</si>
  <si>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</si>
  <si>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</si>
  <si>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</si>
  <si>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</si>
  <si>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</si>
  <si>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</si>
  <si>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</si>
  <si>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</si>
  <si>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</si>
  <si>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</si>
  <si>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</si>
  <si>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</si>
  <si>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</si>
  <si>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</si>
  <si>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</si>
  <si>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</si>
  <si>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</si>
  <si>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</si>
  <si>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</si>
  <si>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</si>
  <si>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</si>
  <si>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</si>
  <si>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</si>
  <si>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</si>
  <si>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</si>
  <si>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</si>
  <si>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</si>
  <si>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</si>
  <si>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</si>
  <si>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</si>
  <si>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</si>
  <si>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</si>
  <si>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</si>
  <si>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</si>
  <si>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</si>
  <si>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</si>
  <si>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</si>
  <si>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</si>
  <si>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</si>
  <si>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</si>
  <si>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</si>
  <si>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</si>
  <si>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</si>
  <si>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</si>
  <si>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</si>
  <si>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</si>
  <si>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</si>
  <si>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</si>
  <si>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</si>
  <si>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</si>
  <si>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</si>
  <si>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</si>
  <si>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</si>
  <si>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</si>
  <si>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</si>
  <si>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</si>
  <si>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</si>
  <si>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</si>
  <si>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</si>
  <si>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</si>
  <si>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</si>
  <si>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</si>
  <si>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</si>
  <si>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</si>
  <si>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</si>
  <si>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</si>
  <si>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</si>
  <si>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</si>
  <si>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</si>
  <si>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</si>
  <si>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</si>
  <si>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</si>
  <si>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</si>
  <si>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</si>
  <si>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</si>
  <si>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</si>
  <si>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</si>
  <si>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</si>
  <si>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</si>
  <si>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</si>
  <si>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</si>
  <si>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</si>
  <si>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</si>
  <si>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</si>
  <si>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</si>
  <si>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</si>
  <si>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</si>
  <si>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</si>
  <si>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</si>
  <si>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</si>
  <si>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</si>
  <si>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</si>
  <si>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</si>
  <si>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</si>
  <si>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</si>
  <si>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</si>
  <si>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</si>
  <si>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</si>
  <si>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</si>
  <si>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</si>
  <si>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</si>
  <si>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</si>
  <si>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</si>
  <si>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</si>
  <si>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</si>
  <si>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</si>
  <si>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</si>
  <si>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</si>
  <si>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</si>
  <si>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</si>
  <si>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</si>
  <si>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</si>
  <si>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</si>
  <si>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</si>
  <si>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</si>
  <si>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</si>
  <si>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</si>
  <si>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</si>
  <si>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</si>
  <si>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</si>
  <si>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</si>
  <si>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</si>
  <si>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</si>
  <si>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</si>
  <si>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</si>
  <si>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</si>
  <si>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</si>
  <si>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</si>
  <si>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</si>
  <si>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</si>
  <si>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</si>
  <si>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</si>
  <si>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</si>
  <si>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</si>
  <si>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</si>
  <si>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</si>
  <si>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</si>
  <si>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</si>
  <si>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</si>
  <si>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</si>
  <si>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</si>
  <si>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</si>
  <si>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</si>
  <si>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</si>
  <si>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</si>
  <si>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</si>
  <si>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</si>
  <si>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</si>
  <si>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</si>
  <si>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</si>
  <si>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</si>
  <si>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</si>
  <si>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</si>
  <si>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</si>
  <si>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</si>
  <si>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</si>
  <si>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</si>
  <si>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</si>
  <si>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</si>
  <si>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</si>
  <si>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</si>
  <si>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</si>
  <si>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</si>
  <si>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</si>
  <si>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</si>
  <si>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</si>
  <si>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</si>
  <si>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</si>
  <si>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</si>
  <si>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</si>
  <si>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</si>
  <si>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</si>
  <si>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</si>
  <si>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</si>
  <si>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</si>
  <si>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</si>
  <si>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</si>
  <si>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</si>
  <si>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</si>
  <si>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</si>
  <si>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</si>
  <si>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</si>
  <si>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</si>
  <si>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</si>
  <si>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</si>
  <si>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</si>
  <si>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</si>
  <si>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</si>
  <si>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</si>
  <si>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</si>
  <si>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</si>
  <si>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</si>
  <si>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</si>
  <si>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</si>
  <si>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</si>
  <si>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</si>
  <si>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</si>
  <si>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</si>
  <si>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</si>
  <si>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</si>
  <si>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</si>
  <si>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</si>
  <si>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</si>
  <si>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</si>
  <si>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</si>
  <si>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</si>
  <si>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</si>
  <si>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</si>
  <si>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</si>
  <si>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</si>
  <si>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</si>
  <si>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</si>
  <si>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</si>
  <si>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</si>
  <si>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</si>
  <si>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</si>
  <si>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</si>
  <si>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</si>
  <si>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</si>
  <si>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</si>
  <si>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</si>
  <si>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</si>
  <si>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</si>
  <si>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</si>
  <si>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</si>
  <si>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</si>
  <si>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</si>
  <si>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</si>
  <si>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</si>
  <si>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</si>
  <si>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</si>
  <si>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</si>
  <si>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</si>
  <si>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</si>
  <si>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</si>
  <si>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</si>
  <si>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</si>
  <si>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</si>
  <si>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</si>
  <si>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</si>
  <si>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</si>
  <si>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</si>
  <si>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</si>
  <si>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</si>
  <si>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</si>
  <si>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</si>
  <si>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</si>
  <si>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</si>
  <si>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</si>
  <si>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</si>
  <si>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</si>
  <si>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</si>
  <si>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</si>
  <si>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</si>
  <si>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</si>
  <si>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</si>
  <si>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</si>
  <si>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</si>
  <si>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</si>
  <si>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</si>
  <si>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</si>
  <si>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</si>
  <si>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</si>
  <si>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</si>
  <si>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</si>
  <si>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</si>
  <si>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</si>
  <si>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</si>
  <si>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</si>
  <si>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</si>
  <si>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</si>
  <si>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</si>
  <si>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</si>
  <si>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</si>
  <si>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</si>
  <si>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</si>
  <si>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</si>
  <si>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</si>
  <si>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</si>
  <si>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</si>
  <si>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</si>
  <si>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</si>
  <si>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</si>
  <si>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</si>
  <si>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</si>
  <si>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</si>
  <si>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</si>
  <si>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</si>
  <si>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</si>
  <si>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</si>
  <si>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</si>
  <si>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</si>
  <si>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</si>
  <si>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</si>
  <si>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</si>
  <si>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</si>
  <si>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</si>
  <si>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</si>
  <si>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</si>
  <si>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</si>
  <si>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</si>
  <si>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</si>
  <si>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</si>
  <si>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</si>
  <si>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</si>
  <si>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</si>
  <si>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</si>
  <si>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</si>
  <si>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</si>
  <si>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</si>
  <si>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</si>
  <si>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</si>
  <si>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</si>
  <si>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</si>
  <si>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</si>
  <si>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</si>
  <si>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</si>
  <si>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</si>
  <si>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</si>
  <si>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</si>
  <si>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</si>
  <si>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</si>
  <si>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</si>
  <si>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</si>
  <si>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</si>
  <si>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</si>
  <si>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</si>
  <si>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</si>
  <si>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</si>
  <si>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</si>
  <si>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</si>
  <si>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</si>
  <si>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</si>
  <si>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</si>
  <si>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</si>
  <si>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</si>
  <si>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</si>
  <si>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</si>
  <si>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</si>
  <si>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</si>
  <si>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</si>
  <si>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</si>
  <si>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</si>
  <si>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</si>
  <si>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</si>
  <si>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</si>
  <si>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</si>
  <si>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</si>
  <si>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</si>
  <si>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</si>
  <si>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</si>
  <si>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</si>
  <si>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</si>
  <si>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</si>
  <si>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</si>
  <si>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</si>
  <si>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</si>
  <si>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</si>
  <si>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</si>
  <si>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</si>
  <si>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</si>
  <si>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</si>
  <si>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</si>
  <si>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</si>
  <si>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</si>
  <si>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</si>
  <si>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</si>
  <si>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</si>
  <si>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</si>
  <si>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</si>
  <si>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</si>
  <si>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</si>
  <si>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</si>
  <si>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</si>
  <si>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</si>
  <si>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</si>
  <si>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</si>
  <si>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</si>
  <si>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</si>
  <si>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</si>
  <si>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</si>
  <si>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</si>
  <si>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</si>
  <si>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</si>
  <si>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</si>
  <si>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</si>
  <si>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</si>
  <si>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</si>
  <si>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</si>
  <si>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</si>
  <si>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</si>
  <si>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</si>
  <si>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</si>
  <si>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</si>
  <si>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</si>
  <si>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</si>
  <si>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</si>
  <si>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</si>
  <si>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</si>
  <si>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</si>
  <si>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</si>
  <si>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</si>
  <si>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</si>
  <si>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</si>
  <si>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</si>
  <si>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</si>
  <si>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</si>
  <si>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</si>
  <si>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</si>
  <si>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</si>
  <si>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</si>
  <si>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</si>
  <si>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</si>
  <si>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</si>
  <si>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</si>
  <si>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</si>
  <si>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</si>
  <si>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</si>
  <si>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</si>
  <si>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</si>
  <si>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</si>
  <si>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</si>
  <si>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</si>
  <si>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</si>
  <si>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</si>
  <si>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</si>
  <si>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</si>
  <si>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</si>
  <si>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</si>
  <si>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</si>
  <si>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</si>
  <si>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</si>
  <si>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</si>
  <si>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</si>
  <si>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</si>
  <si>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</si>
  <si>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</si>
  <si>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</si>
  <si>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</si>
  <si>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</si>
  <si>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</si>
  <si>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</si>
  <si>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</si>
  <si>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</si>
  <si>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</si>
  <si>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</si>
  <si>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</si>
  <si>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</si>
  <si>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</si>
  <si>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</si>
  <si>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</si>
  <si>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</si>
  <si>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</si>
  <si>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</si>
  <si>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</si>
  <si>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</si>
  <si>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</si>
  <si>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</si>
  <si>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</si>
  <si>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</si>
  <si>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</si>
  <si>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</si>
  <si>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</si>
  <si>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</si>
  <si>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</si>
  <si>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</si>
  <si>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</si>
  <si>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</si>
  <si>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</si>
  <si>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</si>
  <si>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</si>
  <si>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</si>
  <si>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</si>
  <si>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</si>
  <si>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</si>
  <si>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</si>
  <si>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</si>
  <si>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</si>
  <si>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</si>
  <si>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</si>
  <si>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</si>
  <si>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</si>
  <si>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</si>
  <si>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</si>
  <si>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</si>
  <si>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</si>
  <si>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</si>
  <si>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</si>
  <si>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</si>
  <si>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</si>
  <si>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</si>
  <si>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</si>
  <si>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</si>
  <si>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</si>
  <si>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</si>
  <si>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</si>
  <si>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</si>
  <si>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</si>
  <si>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</si>
  <si>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</si>
  <si>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</si>
  <si>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</si>
  <si>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</si>
  <si>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</si>
  <si>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</si>
  <si>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</si>
  <si>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</si>
  <si>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</si>
  <si>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</si>
  <si>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</si>
  <si>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</si>
  <si>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</si>
  <si>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</si>
  <si>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</si>
  <si>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</si>
  <si>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</si>
  <si>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</si>
  <si>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</si>
  <si>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</si>
  <si>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</si>
  <si>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</si>
  <si>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</si>
  <si>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</si>
  <si>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</si>
  <si>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</si>
  <si>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</si>
  <si>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</si>
  <si>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</si>
  <si>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</si>
  <si>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</si>
  <si>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</si>
  <si>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</si>
  <si>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</si>
  <si>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</si>
  <si>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</si>
  <si>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</si>
  <si>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</si>
  <si>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</si>
  <si>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</si>
  <si>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</si>
  <si>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</si>
  <si>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</si>
  <si>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</si>
  <si>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</si>
  <si>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</si>
  <si>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</si>
  <si>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</si>
  <si>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</si>
  <si>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</si>
  <si>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</si>
  <si>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</si>
  <si>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</si>
  <si>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</si>
  <si>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</si>
  <si>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</si>
  <si>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</si>
  <si>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</si>
  <si>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</si>
  <si>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</si>
  <si>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</si>
  <si>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</si>
  <si>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</si>
  <si>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</si>
  <si>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</si>
  <si>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</si>
  <si>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</si>
  <si>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</si>
  <si>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</si>
  <si>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</si>
  <si>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</si>
  <si>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</si>
  <si>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</si>
  <si>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</si>
  <si>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</si>
  <si>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</si>
  <si>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</si>
  <si>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</si>
  <si>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</si>
  <si>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</si>
  <si>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</si>
  <si>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</si>
  <si>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</si>
  <si>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</si>
  <si>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</si>
  <si>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</si>
  <si>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</si>
  <si>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</si>
  <si>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</si>
  <si>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</si>
  <si>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</si>
  <si>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</si>
  <si>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</si>
  <si>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</si>
  <si>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</si>
  <si>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</si>
  <si>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</si>
  <si>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</si>
  <si>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</si>
  <si>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</si>
  <si>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</si>
  <si>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</si>
  <si>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</si>
  <si>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</si>
  <si>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</si>
  <si>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</si>
  <si>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</si>
  <si>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</si>
  <si>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</si>
  <si>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</si>
  <si>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</si>
  <si>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</si>
  <si>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</si>
  <si>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</si>
  <si>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</si>
  <si>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</si>
  <si>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</si>
  <si>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</si>
  <si>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</si>
  <si>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</si>
  <si>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</si>
  <si>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</si>
  <si>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</si>
  <si>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</si>
  <si>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</si>
  <si>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</si>
  <si>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</si>
  <si>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</si>
  <si>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</si>
  <si>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</si>
  <si>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</si>
  <si>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</si>
  <si>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</si>
  <si>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</si>
  <si>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</si>
  <si>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</si>
  <si>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</si>
  <si>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</si>
  <si>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</si>
  <si>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</si>
  <si>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</si>
  <si>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</si>
  <si>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</si>
  <si>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</si>
  <si>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</si>
  <si>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</si>
  <si>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</si>
  <si>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</si>
  <si>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</si>
  <si>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</si>
  <si>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</si>
  <si>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</si>
  <si>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</si>
  <si>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</si>
  <si>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</si>
  <si>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</si>
  <si>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</si>
  <si>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</si>
  <si>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</si>
  <si>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</si>
  <si>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</si>
  <si>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</si>
  <si>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</si>
  <si>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</si>
  <si>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</si>
  <si>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</si>
  <si>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</si>
  <si>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</si>
  <si>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</si>
  <si>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</si>
  <si>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</si>
  <si>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</si>
  <si>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</si>
  <si>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</si>
  <si>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</si>
  <si>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</si>
  <si>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</si>
  <si>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</si>
  <si>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</si>
  <si>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</si>
  <si>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</si>
  <si>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</si>
  <si>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</si>
  <si>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</si>
  <si>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</si>
  <si>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</si>
  <si>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</si>
  <si>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</si>
  <si>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</si>
  <si>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</si>
  <si>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</si>
  <si>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</si>
  <si>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</si>
  <si>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</si>
  <si>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</si>
  <si>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</si>
  <si>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</si>
  <si>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</si>
  <si>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</si>
  <si>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</si>
  <si>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</si>
  <si>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</si>
  <si>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</si>
  <si>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</si>
  <si>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</si>
  <si>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</si>
  <si>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</si>
  <si>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</si>
  <si>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</si>
  <si>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</si>
  <si>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</si>
  <si>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</si>
  <si>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</si>
  <si>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</si>
  <si>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</si>
  <si>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</si>
  <si>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</si>
  <si>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</si>
  <si>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</si>
  <si>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</si>
  <si>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</si>
  <si>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</si>
  <si>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</si>
  <si>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</si>
  <si>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</si>
  <si>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</si>
  <si>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</si>
  <si>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</si>
  <si>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</si>
  <si>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</si>
  <si>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</si>
  <si>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</si>
  <si>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</si>
  <si>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</si>
  <si>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</si>
  <si>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</si>
  <si>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</si>
  <si>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</si>
  <si>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</si>
  <si>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</si>
  <si>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</si>
  <si>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</si>
  <si>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</si>
  <si>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</si>
  <si>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</si>
  <si>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</si>
  <si>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</si>
  <si>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</si>
  <si>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</si>
  <si>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</si>
  <si>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</si>
  <si>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</si>
  <si>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</si>
  <si>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</si>
  <si>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</si>
  <si>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</si>
  <si>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</si>
  <si>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</si>
  <si>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</si>
  <si>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</si>
  <si>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</si>
  <si>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</si>
  <si>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</si>
  <si>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</si>
  <si>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</si>
  <si>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</si>
  <si>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</si>
  <si>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</si>
  <si>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</si>
  <si>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</si>
  <si>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</si>
  <si>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</si>
  <si>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</si>
  <si>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</si>
  <si>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</si>
  <si>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</si>
  <si>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</si>
  <si>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</si>
  <si>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</si>
  <si>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</si>
  <si>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</si>
  <si>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</si>
  <si>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</si>
  <si>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</si>
  <si>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</si>
  <si>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</si>
  <si>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</si>
  <si>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</si>
  <si>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</si>
  <si>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</si>
  <si>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</si>
  <si>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</si>
  <si>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</si>
  <si>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</si>
  <si>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</si>
  <si>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</si>
  <si>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</si>
  <si>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</si>
  <si>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</si>
  <si>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</si>
  <si>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</si>
  <si>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</si>
  <si>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</si>
  <si>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</si>
  <si>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</si>
  <si>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</si>
  <si>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</si>
  <si>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</si>
  <si>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</si>
  <si>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</si>
  <si>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</si>
  <si>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</si>
  <si>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</si>
  <si>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</si>
  <si>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</si>
  <si>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</si>
  <si>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</si>
  <si>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</si>
  <si>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</si>
  <si>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</si>
  <si>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</si>
  <si>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</si>
  <si>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</si>
  <si>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</si>
  <si>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</si>
  <si>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</si>
  <si>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</si>
  <si>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</si>
  <si>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</si>
  <si>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</si>
  <si>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</si>
  <si>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</si>
  <si>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</si>
  <si>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</si>
  <si>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</si>
  <si>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</si>
  <si>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</si>
  <si>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</si>
  <si>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</si>
  <si>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</si>
  <si>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</si>
  <si>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</si>
  <si>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</si>
  <si>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</si>
  <si>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</si>
  <si>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</si>
  <si>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</si>
  <si>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</si>
  <si>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</si>
  <si>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</si>
  <si>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</si>
  <si>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</si>
  <si>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</si>
  <si>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</si>
  <si>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</si>
  <si>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</si>
  <si>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</si>
  <si>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</si>
  <si>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</si>
  <si>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</si>
  <si>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</si>
  <si>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</si>
  <si>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</si>
  <si>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</si>
  <si>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</si>
  <si>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</si>
  <si>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</si>
  <si>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</si>
  <si>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</si>
  <si>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</si>
  <si>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</si>
  <si>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</si>
  <si>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</si>
  <si>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</si>
  <si>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</si>
  <si>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</si>
  <si>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</si>
  <si>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</si>
  <si>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</si>
  <si>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</si>
  <si>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</si>
  <si>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</si>
  <si>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</si>
  <si>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</si>
  <si>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</si>
  <si>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</si>
  <si>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</si>
  <si>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</si>
  <si>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</si>
  <si>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</si>
  <si>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</si>
  <si>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</si>
  <si>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</si>
  <si>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</si>
  <si>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</si>
  <si>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</si>
  <si>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</si>
  <si>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</si>
  <si>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</si>
  <si>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</si>
  <si>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</si>
  <si>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</si>
  <si>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</si>
  <si>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</si>
  <si>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</si>
  <si>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</si>
  <si>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</si>
  <si>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</si>
  <si>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</si>
  <si>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</si>
  <si>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</si>
  <si>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</si>
  <si>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</si>
  <si>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</si>
  <si>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</si>
  <si>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</si>
  <si>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</si>
  <si>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</si>
  <si>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</si>
  <si>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</si>
  <si>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</si>
  <si>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</si>
  <si>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</si>
  <si>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</si>
  <si>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</si>
  <si>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</si>
  <si>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</si>
  <si>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</si>
  <si>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</si>
  <si>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</si>
  <si>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</si>
  <si>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</si>
  <si>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</si>
  <si>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</si>
  <si>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</si>
  <si>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</si>
  <si>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</si>
  <si>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</si>
  <si>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</si>
  <si>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</si>
  <si>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</si>
  <si>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</si>
  <si>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</si>
  <si>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</si>
  <si>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</si>
  <si>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</si>
  <si>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</si>
  <si>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</si>
  <si>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</si>
  <si>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</si>
  <si>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</si>
  <si>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</si>
  <si>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</si>
  <si>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</si>
  <si>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</si>
  <si>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</si>
  <si>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</si>
  <si>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</si>
  <si>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</si>
  <si>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</si>
  <si>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</si>
  <si>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</si>
  <si>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</si>
  <si>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</si>
  <si>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</si>
  <si>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</si>
  <si>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</si>
  <si>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</si>
  <si>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</si>
  <si>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</si>
  <si>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</si>
  <si>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</si>
  <si>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</si>
  <si>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</si>
  <si>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</si>
  <si>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</si>
  <si>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</si>
  <si>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</si>
  <si>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</si>
  <si>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</si>
  <si>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</si>
  <si>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</si>
  <si>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</si>
  <si>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</si>
  <si>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</si>
  <si>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</si>
  <si>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</si>
  <si>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</si>
  <si>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</si>
  <si>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</si>
  <si>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</si>
  <si>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</si>
  <si>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</si>
  <si>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</si>
  <si>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</si>
  <si>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</si>
  <si>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</si>
  <si>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</si>
  <si>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</si>
  <si>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</si>
  <si>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</si>
  <si>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</si>
  <si>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</si>
  <si>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</si>
  <si>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</si>
  <si>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</si>
  <si>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</si>
  <si>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</si>
  <si>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</si>
  <si>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</si>
  <si>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</si>
  <si>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</si>
  <si>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</si>
  <si>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</si>
  <si>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</si>
  <si>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</si>
  <si>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</si>
  <si>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</si>
  <si>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</si>
  <si>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</si>
  <si>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</si>
  <si>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</si>
  <si>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</si>
  <si>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</si>
  <si>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</si>
  <si>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</si>
  <si>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</si>
  <si>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</si>
  <si>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</si>
  <si>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</si>
  <si>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</si>
  <si>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</si>
  <si>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</si>
  <si>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</si>
  <si>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</si>
  <si>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</si>
  <si>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</si>
  <si>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</si>
  <si>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</si>
  <si>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</si>
  <si>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</si>
  <si>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</si>
  <si>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</si>
  <si>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</si>
  <si>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</si>
  <si>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</si>
  <si>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</si>
  <si>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</si>
  <si>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</si>
  <si>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</si>
  <si>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</si>
  <si>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</si>
  <si>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</si>
  <si>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</si>
  <si>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</si>
  <si>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</si>
  <si>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</si>
  <si>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</si>
  <si>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</si>
  <si>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</si>
  <si>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</si>
  <si>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</si>
  <si>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</si>
  <si>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</si>
  <si>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</si>
  <si>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</si>
  <si>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</si>
  <si>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</si>
  <si>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</si>
  <si>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</si>
  <si>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</si>
  <si>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</si>
  <si>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</si>
  <si>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</si>
  <si>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</si>
  <si>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</si>
  <si>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</si>
  <si>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</si>
  <si>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</si>
  <si>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</si>
  <si>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</si>
  <si>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</si>
  <si>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</si>
  <si>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</si>
  <si>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</si>
  <si>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</si>
  <si>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</si>
  <si>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</si>
  <si>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</si>
  <si>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</si>
  <si>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</si>
  <si>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</si>
  <si>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</si>
  <si>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</si>
  <si>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</si>
  <si>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</si>
  <si>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</si>
  <si>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</si>
  <si>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</si>
  <si>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</si>
  <si>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</si>
  <si>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</si>
  <si>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</si>
  <si>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</si>
  <si>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</si>
  <si>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</si>
  <si>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</si>
  <si>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</si>
  <si>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</si>
  <si>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</si>
  <si>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</si>
  <si>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</si>
  <si>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</si>
  <si>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</si>
  <si>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</si>
  <si>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</si>
  <si>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</si>
  <si>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</si>
  <si>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</si>
  <si>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</si>
  <si>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</si>
  <si>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</si>
  <si>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</si>
  <si>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</si>
  <si>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</si>
  <si>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</si>
  <si>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</si>
  <si>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</si>
  <si>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</si>
  <si>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</si>
  <si>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</si>
  <si>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</si>
  <si>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</si>
  <si>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</si>
  <si>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</si>
  <si>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</si>
  <si>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</si>
  <si>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</si>
  <si>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</si>
  <si>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</si>
  <si>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</si>
  <si>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</si>
  <si>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</si>
  <si>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</si>
  <si>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</si>
  <si>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</si>
  <si>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</si>
  <si>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</si>
  <si>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</si>
  <si>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</si>
  <si>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</si>
  <si>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</si>
  <si>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</si>
  <si>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</si>
  <si>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</si>
  <si>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</si>
  <si>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</si>
  <si>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</si>
  <si>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</si>
  <si>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</si>
  <si>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</si>
  <si>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</si>
  <si>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</si>
  <si>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</si>
  <si>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</si>
  <si>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</si>
  <si>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</si>
  <si>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</si>
  <si>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</si>
  <si>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</si>
  <si>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</si>
  <si>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</si>
  <si>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</si>
  <si>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</si>
  <si>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</si>
  <si>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</si>
  <si>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</si>
  <si>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</si>
  <si>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</si>
  <si>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</si>
  <si>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</si>
  <si>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</si>
  <si>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</si>
  <si>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</si>
  <si>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</si>
  <si>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</si>
  <si>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</si>
  <si>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</si>
  <si>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</si>
  <si>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</si>
  <si>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</si>
  <si>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</si>
  <si>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</si>
  <si>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</si>
  <si>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</si>
  <si>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</si>
  <si>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</si>
  <si>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</si>
  <si>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</si>
  <si>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</si>
  <si>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</si>
  <si>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</si>
  <si>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</si>
  <si>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</si>
  <si>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</si>
  <si>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</si>
  <si>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</si>
  <si>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</si>
  <si>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</si>
  <si>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</si>
  <si>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</si>
  <si>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</si>
  <si>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</si>
  <si>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</si>
  <si>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</si>
  <si>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</si>
  <si>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</si>
  <si>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</si>
  <si>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</si>
  <si>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</si>
  <si>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</si>
  <si>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</si>
  <si>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</si>
  <si>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</si>
  <si>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</si>
  <si>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</si>
  <si>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</si>
  <si>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</si>
  <si>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</si>
  <si>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</si>
  <si>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</si>
  <si>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</si>
  <si>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</si>
  <si>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</si>
  <si>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</si>
  <si>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</si>
  <si>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</si>
  <si>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</si>
  <si>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</si>
  <si>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</si>
  <si>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</si>
  <si>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</si>
  <si>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</si>
  <si>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</si>
  <si>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</si>
  <si>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</si>
  <si>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</si>
  <si>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</si>
  <si>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</si>
  <si>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</si>
  <si>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</si>
  <si>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</si>
  <si>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</si>
  <si>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</si>
  <si>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</si>
  <si>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</si>
  <si>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</si>
  <si>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</si>
  <si>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</si>
  <si>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</si>
  <si>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</si>
  <si>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</si>
  <si>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</si>
  <si>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</si>
  <si>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</si>
  <si>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</si>
  <si>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</si>
  <si>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</si>
  <si>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</si>
  <si>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</si>
  <si>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</si>
  <si>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</si>
  <si>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</si>
  <si>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</si>
  <si>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</si>
  <si>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</si>
  <si>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</si>
  <si>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</si>
  <si>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</si>
  <si>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</si>
  <si>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</si>
  <si>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</si>
  <si>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</si>
  <si>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</si>
  <si>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</si>
  <si>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</si>
  <si>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</si>
  <si>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</si>
  <si>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</si>
  <si>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</si>
  <si>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</si>
  <si>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</si>
  <si>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</si>
  <si>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</si>
  <si>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</si>
  <si>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</si>
  <si>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</si>
  <si>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</si>
  <si>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</si>
  <si>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</si>
  <si>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</si>
  <si>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</si>
  <si>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</si>
  <si>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</si>
  <si>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</si>
  <si>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</si>
  <si>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</si>
  <si>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</si>
  <si>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</si>
  <si>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</si>
  <si>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</si>
  <si>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</si>
  <si>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</si>
  <si>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</si>
  <si>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</si>
  <si>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</si>
  <si>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</si>
  <si>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</si>
  <si>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</si>
  <si>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</si>
  <si>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</si>
  <si>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</si>
  <si>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</si>
  <si>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</si>
  <si>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</si>
  <si>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</si>
  <si>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</si>
  <si>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</si>
  <si>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</si>
  <si>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</si>
  <si>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</si>
  <si>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</si>
  <si>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</si>
  <si>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</si>
  <si>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</si>
  <si>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</si>
  <si>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</si>
  <si>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</si>
  <si>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</si>
  <si>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</si>
  <si>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</si>
  <si>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</si>
  <si>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</si>
  <si>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</si>
  <si>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</si>
  <si>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</si>
  <si>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</si>
  <si>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</si>
  <si>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</si>
  <si>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</si>
  <si>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</si>
  <si>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</si>
  <si>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</si>
  <si>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</si>
  <si>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</si>
  <si>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</si>
  <si>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</si>
  <si>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</si>
  <si>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</si>
  <si>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</si>
  <si>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</si>
  <si>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</si>
  <si>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</si>
  <si>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</si>
  <si>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</si>
  <si>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</si>
  <si>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</si>
  <si>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</si>
  <si>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</si>
  <si>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</si>
  <si>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</si>
  <si>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</si>
  <si>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</si>
  <si>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</si>
  <si>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</si>
  <si>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</si>
  <si>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</si>
  <si>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</si>
  <si>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</si>
  <si>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</si>
  <si>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</si>
  <si>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</si>
  <si>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</si>
  <si>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</si>
  <si>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</si>
  <si>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</si>
  <si>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</si>
  <si>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</si>
  <si>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</si>
  <si>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</si>
  <si>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</si>
  <si>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</si>
  <si>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</si>
  <si>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</si>
  <si>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</si>
  <si>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</si>
  <si>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</si>
  <si>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</si>
  <si>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</si>
  <si>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</si>
  <si>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</si>
  <si>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</si>
  <si>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</si>
  <si>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</si>
  <si>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</si>
  <si>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</si>
  <si>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</si>
  <si>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</si>
  <si>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</si>
  <si>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</si>
  <si>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</si>
  <si>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</si>
  <si>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</si>
  <si>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</si>
  <si>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</si>
  <si>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</si>
  <si>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</si>
  <si>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</si>
  <si>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</si>
  <si>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</si>
  <si>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</si>
  <si>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</si>
  <si>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</si>
  <si>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</si>
  <si>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</si>
  <si>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</si>
  <si>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</si>
  <si>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</si>
  <si>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</si>
  <si>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</si>
  <si>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</si>
  <si>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</si>
  <si>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</si>
  <si>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</si>
  <si>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</si>
  <si>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</si>
  <si>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</si>
  <si>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</si>
  <si>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</si>
  <si>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</si>
  <si>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</si>
  <si>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</si>
  <si>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</si>
  <si>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</si>
  <si>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</si>
  <si>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</si>
  <si>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</si>
  <si>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</si>
  <si>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</si>
  <si>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</si>
  <si>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</si>
  <si>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</si>
  <si>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</si>
  <si>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</si>
  <si>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</si>
  <si>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</si>
  <si>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</si>
  <si>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</si>
  <si>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</si>
  <si>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</si>
  <si>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</si>
  <si>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</si>
  <si>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</si>
  <si>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</si>
  <si>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</si>
  <si>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</si>
  <si>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</si>
  <si>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</si>
  <si>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</si>
  <si>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</si>
  <si>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</si>
  <si>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</si>
  <si>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</si>
  <si>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</si>
  <si>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</si>
  <si>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</si>
  <si>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</si>
  <si>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</si>
  <si>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</si>
  <si>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</si>
  <si>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</si>
  <si>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</si>
  <si>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</si>
  <si>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</si>
  <si>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</si>
  <si>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</si>
  <si>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</si>
  <si>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</si>
  <si>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</si>
  <si>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</si>
  <si>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</si>
  <si>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</si>
  <si>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</si>
  <si>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</si>
  <si>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</si>
  <si>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</si>
  <si>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</si>
  <si>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</si>
  <si>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</si>
  <si>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</si>
  <si>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</si>
  <si>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</si>
  <si>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</si>
  <si>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</si>
  <si>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</si>
  <si>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</si>
  <si>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</si>
  <si>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</si>
  <si>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</si>
  <si>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</si>
  <si>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</si>
  <si>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</si>
  <si>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</si>
  <si>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</si>
  <si>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</si>
  <si>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</si>
  <si>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</si>
  <si>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</si>
  <si>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</si>
  <si>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</si>
  <si>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</si>
  <si>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</si>
  <si>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</si>
  <si>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</si>
  <si>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</si>
  <si>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</si>
  <si>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</si>
  <si>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</si>
  <si>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</si>
  <si>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</si>
  <si>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</si>
  <si>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</si>
  <si>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</si>
  <si>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</si>
  <si>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</si>
  <si>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</si>
  <si>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</si>
  <si>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</si>
  <si>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</si>
  <si>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</si>
  <si>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</si>
  <si>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</si>
  <si>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</si>
  <si>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</si>
  <si>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</si>
  <si>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</si>
  <si>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</si>
  <si>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</si>
  <si>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</si>
  <si>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</si>
  <si>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</si>
  <si>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</si>
  <si>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</si>
  <si>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</si>
  <si>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</si>
  <si>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</si>
  <si>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</si>
  <si>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</si>
  <si>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</si>
  <si>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</si>
  <si>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</si>
  <si>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</si>
  <si>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</si>
  <si>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</si>
  <si>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</si>
  <si>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</si>
  <si>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</si>
  <si>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</si>
  <si>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</si>
  <si>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</si>
  <si>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</si>
  <si>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</si>
  <si>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</si>
  <si>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</si>
  <si>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</si>
  <si>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</si>
  <si>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</si>
  <si>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</si>
  <si>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</si>
  <si>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</si>
  <si>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</si>
  <si>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</si>
  <si>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</si>
  <si>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</si>
  <si>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</si>
  <si>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</si>
  <si>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</si>
  <si>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</si>
  <si>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</si>
  <si>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</si>
  <si>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</si>
  <si>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</si>
  <si>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</si>
  <si>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</si>
  <si>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</si>
  <si>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</si>
  <si>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</si>
  <si>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</si>
  <si>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</si>
  <si>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</si>
  <si>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</si>
  <si>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</si>
  <si>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</si>
  <si>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</si>
  <si>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</si>
  <si>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</si>
  <si>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</si>
  <si>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</si>
  <si>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</si>
  <si>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</si>
  <si>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</si>
  <si>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</si>
  <si>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</si>
  <si>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</si>
  <si>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</si>
  <si>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</si>
  <si>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</si>
  <si>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</si>
  <si>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</si>
  <si>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</si>
  <si>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</si>
  <si>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</si>
  <si>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</si>
  <si>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</si>
  <si>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</si>
  <si>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</si>
  <si>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</si>
  <si>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</si>
  <si>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</si>
  <si>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</si>
  <si>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</si>
  <si>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</si>
  <si>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</si>
  <si>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</si>
  <si>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</si>
  <si>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</si>
  <si>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</si>
  <si>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</si>
  <si>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</si>
  <si>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</si>
  <si>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</si>
  <si>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</si>
  <si>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</si>
  <si>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</si>
  <si>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</si>
  <si>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</si>
  <si>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</si>
  <si>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</si>
  <si>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</si>
  <si>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</si>
  <si>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</si>
  <si>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</si>
  <si>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</si>
  <si>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</si>
  <si>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</si>
  <si>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</si>
  <si>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</si>
  <si>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</si>
  <si>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</si>
  <si>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</si>
  <si>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</si>
  <si>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</si>
  <si>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</si>
  <si>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</si>
  <si>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</si>
  <si>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</si>
  <si>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</si>
  <si>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</si>
  <si>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</si>
  <si>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</si>
  <si>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</si>
  <si>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</si>
  <si>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</si>
  <si>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</si>
  <si>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</si>
  <si>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</si>
  <si>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</si>
  <si>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</si>
  <si>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</si>
  <si>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</si>
  <si>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</si>
  <si>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</si>
  <si>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</si>
  <si>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</si>
  <si>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</si>
  <si>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</si>
  <si>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</si>
  <si>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</si>
  <si>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</si>
  <si>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</si>
  <si>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</si>
  <si>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</si>
  <si>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</si>
  <si>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</si>
  <si>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</si>
  <si>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</si>
  <si>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</si>
  <si>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</si>
  <si>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</si>
  <si>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</si>
  <si>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</si>
  <si>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</si>
  <si>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</si>
  <si>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</si>
  <si>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</si>
  <si>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</si>
  <si>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</si>
  <si>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</si>
  <si>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</si>
  <si>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</si>
  <si>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</si>
  <si>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</si>
  <si>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</si>
  <si>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</si>
  <si>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</si>
  <si>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</si>
  <si>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</si>
  <si>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</si>
  <si>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</si>
  <si>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</si>
  <si>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</si>
  <si>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</si>
  <si>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</si>
  <si>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</si>
  <si>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</si>
  <si>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</si>
  <si>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</si>
  <si>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</si>
  <si>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</si>
  <si>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</si>
  <si>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</si>
  <si>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</si>
  <si>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</si>
  <si>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</si>
  <si>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</si>
  <si>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</si>
  <si>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</si>
  <si>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</si>
  <si>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</si>
  <si>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</si>
  <si>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</si>
  <si>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</si>
  <si>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</si>
  <si>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</si>
  <si>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</si>
  <si>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</si>
  <si>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</si>
  <si>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</si>
  <si>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</si>
  <si>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</si>
  <si>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</si>
  <si>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</si>
  <si>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</si>
  <si>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</si>
  <si>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</si>
  <si>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</si>
  <si>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</si>
  <si>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</si>
  <si>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</si>
  <si>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</si>
  <si>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</si>
  <si>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</si>
  <si>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</si>
  <si>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</si>
  <si>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</si>
  <si>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</si>
  <si>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</si>
  <si>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</si>
  <si>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</si>
  <si>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</si>
  <si>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</si>
  <si>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</si>
  <si>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</si>
  <si>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</si>
  <si>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</si>
  <si>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</si>
  <si>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</si>
  <si>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</si>
  <si>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</si>
  <si>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</si>
  <si>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</si>
  <si>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</si>
  <si>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</si>
  <si>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</si>
  <si>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</si>
  <si>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</si>
  <si>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</si>
  <si>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</si>
  <si>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</si>
  <si>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</si>
  <si>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</si>
  <si>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</si>
  <si>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</si>
  <si>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</si>
  <si>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</si>
  <si>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</si>
  <si>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</si>
  <si>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</si>
  <si>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</si>
  <si>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</si>
  <si>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</si>
  <si>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</si>
  <si>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</si>
  <si>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</si>
  <si>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</si>
  <si>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</si>
  <si>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</si>
  <si>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</si>
  <si>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</si>
  <si>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</si>
  <si>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</si>
  <si>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</si>
  <si>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</si>
  <si>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</si>
  <si>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</si>
  <si>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</si>
  <si>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</si>
  <si>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</si>
  <si>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</si>
  <si>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</si>
  <si>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</si>
  <si>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</si>
  <si>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</si>
  <si>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</si>
  <si>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</si>
  <si>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</si>
  <si>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</si>
  <si>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</si>
  <si>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</si>
  <si>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</si>
  <si>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</si>
  <si>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</si>
  <si>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</si>
  <si>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</si>
  <si>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</si>
  <si>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</si>
  <si>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</si>
  <si>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</si>
  <si>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</si>
  <si>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</si>
  <si>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</si>
  <si>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</si>
  <si>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</si>
  <si>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</si>
  <si>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</si>
  <si>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</si>
  <si>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</si>
  <si>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</si>
  <si>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</si>
  <si>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</si>
  <si>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</si>
  <si>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</si>
  <si>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</si>
  <si>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</si>
  <si>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</si>
  <si>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</si>
  <si>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</si>
  <si>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</si>
  <si>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</si>
  <si>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</si>
  <si>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</si>
  <si>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</si>
  <si>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</si>
  <si>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</si>
  <si>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</si>
  <si>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</si>
  <si>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</si>
  <si>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</si>
  <si>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</si>
  <si>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</si>
  <si>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</si>
  <si>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</si>
  <si>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</si>
  <si>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</si>
  <si>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</si>
  <si>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</si>
  <si>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</si>
  <si>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</si>
  <si>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</si>
  <si>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</si>
  <si>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</si>
  <si>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</si>
  <si>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</si>
  <si>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</si>
  <si>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</si>
  <si>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</si>
  <si>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</si>
  <si>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</si>
  <si>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</si>
  <si>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</si>
  <si>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</si>
  <si>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</si>
  <si>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</si>
  <si>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</si>
  <si>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</si>
  <si>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</si>
  <si>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</si>
  <si>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</si>
  <si>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</si>
  <si>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</si>
  <si>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</si>
  <si>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</si>
  <si>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</si>
  <si>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</si>
  <si>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</si>
  <si>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</si>
  <si>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</si>
  <si>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</si>
  <si>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</si>
  <si>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</si>
  <si>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</si>
  <si>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</si>
  <si>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</si>
  <si>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</si>
  <si>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</si>
  <si>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</si>
  <si>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</si>
  <si>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</si>
  <si>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</si>
  <si>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</si>
  <si>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</si>
  <si>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</si>
  <si>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</si>
  <si>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</si>
  <si>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</si>
  <si>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</si>
  <si>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</si>
  <si>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</si>
  <si>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</si>
  <si>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</si>
  <si>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</si>
  <si>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</si>
  <si>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</si>
  <si>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</si>
  <si>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</si>
  <si>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</si>
  <si>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</si>
  <si>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</si>
  <si>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</si>
  <si>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</si>
  <si>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</si>
  <si>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</si>
  <si>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</si>
  <si>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</si>
  <si>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</si>
  <si>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</si>
  <si>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</si>
  <si>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</si>
  <si>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</si>
  <si>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</si>
  <si>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</si>
  <si>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</si>
  <si>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</si>
  <si>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</si>
  <si>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</si>
  <si>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</si>
  <si>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</si>
  <si>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</si>
  <si>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</si>
  <si>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</si>
  <si>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</si>
  <si>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</si>
  <si>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</si>
  <si>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</si>
  <si>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</si>
  <si>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</si>
  <si>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</si>
  <si>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</si>
  <si>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</si>
  <si>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</si>
  <si>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</si>
  <si>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</si>
  <si>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</si>
  <si>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</si>
  <si>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</si>
  <si>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</si>
  <si>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</si>
  <si>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</si>
  <si>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</si>
  <si>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</si>
  <si>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</si>
  <si>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</si>
  <si>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</si>
  <si>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</si>
  <si>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</si>
  <si>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</si>
  <si>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</si>
  <si>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</si>
  <si>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</si>
  <si>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</si>
  <si>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</si>
  <si>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</si>
  <si>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</si>
  <si>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</si>
  <si>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</si>
  <si>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</si>
  <si>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</si>
  <si>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</si>
  <si>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</si>
  <si>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</si>
  <si>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</si>
  <si>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</si>
  <si>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</si>
  <si>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</si>
  <si>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</si>
  <si>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</si>
  <si>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</si>
  <si>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</si>
  <si>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</si>
  <si>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</si>
  <si>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</si>
  <si>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</si>
  <si>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</si>
  <si>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</si>
  <si>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</si>
  <si>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</si>
  <si>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</si>
  <si>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</si>
  <si>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</si>
  <si>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</si>
  <si>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</si>
  <si>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</si>
  <si>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</si>
  <si>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</si>
  <si>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</si>
  <si>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</si>
  <si>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</si>
  <si>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</si>
  <si>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</si>
  <si>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</si>
  <si>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</si>
  <si>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</si>
  <si>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</si>
  <si>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</si>
  <si>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</si>
  <si>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</si>
  <si>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</si>
  <si>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</si>
  <si>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</si>
  <si>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</si>
  <si>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</si>
  <si>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</si>
  <si>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</si>
  <si>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</si>
  <si>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</si>
  <si>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</si>
  <si>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</si>
  <si>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</si>
  <si>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</si>
  <si>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</si>
  <si>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</si>
  <si>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</si>
  <si>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</si>
  <si>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</si>
  <si>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</si>
  <si>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</si>
  <si>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</si>
  <si>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</si>
  <si>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</si>
  <si>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</si>
  <si>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</si>
  <si>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</si>
  <si>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</si>
  <si>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</si>
  <si>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</si>
  <si>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</si>
  <si>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</si>
  <si>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</si>
  <si>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</si>
  <si>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</si>
  <si>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</si>
  <si>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</si>
  <si>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</si>
  <si>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</si>
  <si>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</si>
  <si>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</si>
  <si>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</si>
  <si>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</si>
  <si>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</si>
  <si>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</si>
  <si>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</si>
  <si>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</si>
  <si>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</si>
  <si>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</si>
  <si>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</si>
  <si>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</si>
  <si>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</si>
  <si>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</si>
  <si>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</si>
  <si>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</si>
  <si>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</si>
  <si>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</si>
  <si>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</si>
  <si>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</si>
  <si>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</si>
  <si>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</si>
  <si>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</si>
  <si>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</si>
  <si>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</si>
  <si>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</si>
  <si>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</si>
  <si>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</si>
  <si>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</si>
  <si>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</si>
  <si>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</si>
  <si>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</si>
  <si>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</si>
  <si>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</si>
  <si>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</si>
  <si>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</si>
  <si>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</si>
  <si>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</si>
  <si>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</si>
  <si>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</si>
  <si>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</si>
  <si>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</si>
  <si>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</si>
  <si>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</si>
  <si>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</si>
  <si>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</si>
  <si>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</si>
  <si>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</si>
  <si>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</si>
  <si>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</si>
  <si>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</si>
  <si>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</si>
  <si>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</si>
  <si>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</si>
  <si>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</si>
  <si>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</si>
  <si>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</si>
  <si>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</si>
  <si>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</si>
  <si>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</si>
  <si>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</si>
  <si>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</si>
  <si>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</si>
  <si>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</si>
  <si>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</si>
  <si>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</si>
  <si>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</si>
  <si>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</si>
  <si>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</si>
  <si>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</si>
  <si>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</si>
  <si>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</si>
  <si>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</si>
  <si>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</si>
  <si>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</si>
  <si>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</si>
  <si>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</si>
  <si>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</si>
  <si>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</si>
  <si>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</si>
  <si>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</si>
  <si>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</si>
  <si>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</si>
  <si>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</si>
  <si>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</si>
  <si>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</si>
  <si>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</si>
  <si>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</si>
  <si>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</si>
  <si>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</si>
  <si>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</si>
  <si>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</si>
  <si>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</si>
  <si>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</si>
  <si>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</si>
  <si>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</si>
  <si>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</si>
  <si>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</si>
  <si>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</si>
  <si>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</si>
  <si>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</si>
  <si>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</si>
  <si>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</si>
  <si>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</si>
  <si>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</si>
  <si>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</si>
  <si>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</si>
  <si>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</si>
  <si>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</si>
  <si>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</si>
  <si>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</si>
  <si>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</si>
  <si>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</si>
  <si>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</si>
  <si>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</si>
  <si>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</si>
  <si>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</si>
  <si>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</si>
  <si>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</si>
  <si>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</si>
  <si>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</si>
  <si>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</si>
  <si>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</si>
  <si>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</si>
  <si>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</si>
  <si>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</si>
  <si>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</si>
  <si>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</si>
  <si>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</si>
  <si>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</si>
  <si>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</si>
  <si>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</si>
  <si>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</si>
  <si>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</si>
  <si>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</si>
  <si>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</si>
  <si>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</si>
  <si>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</si>
  <si>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</si>
  <si>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</si>
  <si>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</si>
  <si>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</si>
  <si>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</si>
  <si>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</si>
  <si>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</si>
  <si>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</si>
  <si>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</si>
  <si>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</si>
  <si>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</si>
  <si>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</si>
  <si>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</si>
  <si>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</si>
  <si>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</si>
  <si>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</si>
  <si>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</si>
  <si>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</si>
  <si>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</si>
  <si>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</si>
  <si>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</si>
  <si>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</si>
  <si>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</si>
  <si>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</si>
  <si>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</si>
  <si>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</si>
  <si>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</si>
  <si>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</si>
  <si>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</si>
  <si>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</si>
  <si>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</si>
  <si>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</si>
  <si>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</si>
  <si>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</si>
  <si>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</si>
  <si>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</si>
  <si>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</si>
  <si>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</si>
  <si>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</si>
  <si>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</si>
  <si>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</si>
  <si>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</si>
  <si>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</si>
  <si>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</si>
  <si>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</si>
  <si>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</si>
  <si>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</si>
  <si>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</si>
  <si>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</si>
  <si>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</si>
  <si>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</si>
  <si>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</si>
  <si>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</si>
  <si>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</si>
  <si>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</si>
  <si>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</si>
  <si>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</si>
  <si>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</si>
  <si>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</si>
  <si>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</si>
  <si>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</si>
  <si>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</si>
  <si>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</si>
  <si>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</si>
  <si>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</si>
  <si>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</si>
  <si>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</si>
  <si>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</si>
  <si>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</si>
  <si>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</si>
  <si>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</si>
  <si>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</si>
  <si>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</si>
  <si>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</si>
  <si>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</si>
  <si>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</si>
  <si>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</si>
  <si>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</si>
  <si>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</si>
  <si>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</si>
  <si>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</si>
  <si>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</si>
  <si>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</si>
  <si>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</si>
  <si>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</si>
  <si>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</si>
  <si>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</si>
  <si>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</si>
  <si>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</si>
  <si>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</si>
  <si>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</si>
  <si>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</si>
  <si>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</si>
  <si>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</si>
  <si>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</si>
  <si>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</si>
  <si>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</si>
  <si>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</si>
  <si>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</si>
  <si>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</si>
  <si>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</si>
  <si>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</si>
  <si>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</si>
  <si>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</si>
  <si>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</si>
  <si>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</si>
  <si>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</si>
  <si>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</si>
  <si>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</si>
  <si>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</si>
  <si>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</si>
  <si>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</si>
  <si>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</si>
  <si>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</si>
  <si>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</si>
  <si>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</si>
  <si>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</si>
  <si>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</si>
  <si>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</si>
  <si>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</si>
  <si>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</si>
  <si>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</si>
  <si>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</si>
  <si>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</si>
  <si>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</si>
  <si>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</si>
  <si>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</si>
  <si>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</si>
  <si>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</si>
  <si>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</si>
  <si>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</si>
  <si>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</si>
  <si>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</si>
  <si>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</si>
  <si>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</si>
  <si>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</si>
  <si>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</si>
  <si>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</si>
  <si>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</si>
  <si>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</si>
  <si>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</si>
  <si>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</si>
  <si>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</si>
  <si>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</si>
  <si>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</si>
  <si>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</si>
  <si>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</si>
  <si>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</si>
  <si>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</si>
  <si>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</si>
  <si>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</si>
  <si>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</si>
  <si>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</si>
  <si>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</si>
  <si>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</si>
  <si>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</si>
  <si>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</si>
  <si>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</si>
  <si>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</si>
  <si>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</si>
  <si>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</si>
  <si>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</si>
  <si>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</si>
  <si>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</si>
  <si>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</si>
  <si>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</si>
  <si>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</si>
  <si>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</si>
  <si>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</si>
  <si>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</si>
  <si>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</si>
  <si>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</si>
  <si>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</si>
  <si>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</si>
  <si>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</si>
  <si>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</si>
  <si>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</si>
  <si>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</si>
  <si>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</si>
  <si>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</si>
  <si>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</si>
  <si>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</si>
  <si>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</si>
  <si>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</si>
  <si>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</si>
  <si>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</si>
  <si>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</si>
  <si>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</si>
  <si>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</si>
  <si>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</si>
  <si>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</si>
  <si>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</si>
  <si>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</si>
  <si>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</si>
  <si>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</si>
  <si>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</si>
  <si>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</si>
  <si>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</si>
  <si>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</si>
  <si>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</si>
  <si>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</si>
  <si>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</si>
  <si>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</si>
  <si>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</si>
  <si>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</si>
  <si>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</si>
  <si>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</si>
  <si>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</si>
  <si>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</si>
  <si>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</si>
  <si>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</si>
  <si>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</si>
  <si>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</si>
  <si>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</si>
  <si>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</si>
  <si>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</si>
  <si>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</si>
  <si>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</si>
  <si>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</si>
  <si>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</si>
  <si>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</si>
  <si>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</si>
  <si>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</si>
  <si>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</si>
  <si>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</si>
  <si>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</si>
  <si>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</si>
  <si>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</si>
  <si>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</si>
  <si>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</si>
  <si>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</si>
  <si>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</si>
  <si>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</si>
  <si>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</si>
  <si>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</si>
  <si>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</si>
  <si>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</si>
  <si>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</si>
  <si>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</si>
  <si>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</si>
  <si>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</si>
  <si>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</si>
  <si>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</si>
  <si>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</si>
  <si>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</si>
  <si>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</si>
  <si>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</si>
  <si>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</si>
  <si>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</si>
  <si>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</si>
  <si>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</si>
  <si>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</si>
  <si>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</si>
  <si>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</si>
  <si>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</si>
  <si>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</si>
  <si>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</si>
  <si>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</si>
  <si>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</si>
  <si>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</si>
  <si>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</si>
  <si>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</si>
  <si>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</si>
  <si>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</si>
  <si>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</si>
  <si>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</si>
  <si>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</si>
  <si>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</si>
  <si>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</si>
  <si>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</si>
  <si>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</si>
  <si>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</si>
  <si>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</si>
  <si>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</si>
  <si>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</si>
  <si>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</si>
  <si>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</si>
  <si>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</si>
  <si>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</si>
  <si>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</si>
  <si>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</si>
  <si>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</si>
  <si>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</si>
  <si>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</si>
  <si>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</si>
  <si>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</si>
  <si>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</si>
  <si>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</si>
  <si>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</si>
  <si>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</si>
  <si>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</si>
  <si>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</si>
  <si>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</si>
  <si>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</si>
  <si>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</si>
  <si>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</si>
  <si>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</si>
  <si>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</si>
  <si>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</si>
  <si>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</si>
  <si>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</si>
  <si>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</si>
  <si>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</si>
  <si>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</si>
  <si>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</si>
  <si>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</si>
  <si>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</si>
  <si>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</si>
  <si>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</si>
  <si>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</si>
  <si>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</si>
  <si>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</si>
  <si>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</si>
  <si>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</si>
  <si>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</si>
  <si>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</si>
  <si>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</si>
  <si>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</si>
  <si>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</si>
  <si>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</si>
  <si>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</si>
  <si>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</si>
  <si>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</si>
  <si>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</si>
  <si>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</si>
  <si>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</si>
  <si>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</si>
  <si>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</si>
  <si>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</si>
  <si>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</si>
  <si>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</si>
  <si>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</si>
  <si>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</si>
  <si>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</si>
  <si>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</si>
  <si>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</si>
  <si>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</si>
  <si>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</si>
  <si>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</si>
  <si>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</si>
  <si>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</si>
  <si>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</si>
  <si>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</si>
  <si>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</si>
  <si>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</si>
  <si>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</si>
  <si>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</si>
  <si>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</si>
  <si>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</si>
  <si>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</si>
  <si>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</si>
  <si>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</si>
  <si>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</si>
  <si>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</si>
  <si>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</si>
  <si>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</si>
  <si>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</si>
  <si>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</si>
  <si>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</si>
  <si>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</si>
  <si>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</si>
  <si>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</si>
  <si>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</si>
  <si>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</si>
  <si>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</si>
  <si>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</si>
  <si>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</si>
  <si>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</si>
  <si>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</si>
  <si>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</si>
  <si>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</si>
  <si>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</si>
  <si>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</si>
  <si>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</si>
  <si>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</si>
  <si>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</si>
  <si>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</si>
  <si>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</si>
  <si>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</si>
  <si>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</si>
  <si>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</si>
  <si>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</si>
  <si>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</si>
  <si>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</si>
  <si>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</si>
  <si>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</si>
  <si>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</si>
  <si>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</si>
  <si>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</si>
  <si>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</si>
  <si>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</si>
  <si>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</si>
  <si>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</si>
  <si>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</si>
  <si>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</si>
  <si>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</si>
  <si>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</si>
  <si>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</si>
  <si>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</si>
  <si>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</si>
  <si>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</si>
  <si>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</si>
  <si>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</si>
  <si>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</si>
  <si>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</si>
  <si>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</si>
  <si>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</si>
  <si>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</si>
  <si>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</si>
  <si>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</si>
  <si>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</si>
  <si>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</si>
  <si>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</si>
  <si>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</si>
  <si>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</si>
  <si>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</si>
  <si>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</si>
  <si>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</si>
  <si>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</si>
  <si>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</si>
  <si>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</si>
  <si>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</si>
  <si>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</si>
  <si>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</si>
  <si>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</si>
  <si>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</si>
  <si>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</si>
  <si>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</si>
  <si>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</si>
  <si>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</si>
  <si>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</si>
  <si>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</si>
  <si>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</si>
  <si>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</si>
  <si>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</si>
  <si>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</si>
  <si>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</si>
  <si>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</si>
  <si>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</si>
  <si>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</si>
  <si>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</si>
  <si>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</si>
  <si>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</si>
  <si>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</si>
  <si>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</si>
  <si>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</si>
  <si>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</si>
  <si>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</si>
  <si>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</si>
  <si>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</si>
  <si>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</si>
  <si>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</si>
  <si>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</si>
  <si>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</si>
  <si>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</si>
  <si>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</si>
  <si>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</si>
  <si>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</si>
  <si>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</si>
  <si>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</si>
  <si>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</si>
  <si>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</si>
  <si>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</si>
  <si>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</si>
  <si>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</si>
  <si>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</si>
  <si>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</si>
  <si>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</si>
  <si>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</si>
  <si>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</si>
  <si>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</si>
  <si>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</si>
  <si>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</si>
  <si>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</si>
  <si>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</si>
  <si>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</si>
  <si>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</si>
  <si>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</si>
  <si>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</si>
  <si>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</si>
  <si>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</si>
  <si>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</si>
  <si>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</si>
  <si>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</si>
  <si>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</si>
  <si>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</si>
  <si>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</si>
  <si>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</si>
  <si>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</si>
  <si>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</si>
  <si>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</si>
  <si>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</si>
  <si>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</si>
  <si>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</si>
  <si>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</si>
  <si>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</si>
  <si>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</si>
  <si>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</si>
  <si>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</si>
  <si>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</si>
  <si>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</si>
  <si>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</si>
  <si>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</si>
  <si>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</si>
  <si>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</si>
  <si>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</si>
  <si>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</si>
  <si>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</si>
  <si>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</si>
  <si>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</si>
  <si>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</si>
  <si>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</si>
  <si>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</si>
  <si>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</si>
  <si>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</si>
  <si>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</si>
  <si>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</si>
  <si>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</si>
  <si>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</si>
  <si>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</si>
  <si>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</si>
  <si>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</si>
  <si>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</si>
  <si>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</si>
  <si>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</si>
  <si>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</si>
  <si>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</si>
  <si>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</si>
  <si>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</si>
  <si>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</si>
  <si>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</si>
  <si>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</si>
  <si>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</si>
  <si>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</si>
  <si>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</si>
  <si>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</si>
  <si>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</si>
  <si>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</si>
  <si>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</si>
  <si>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</si>
  <si>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</si>
  <si>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</si>
  <si>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</si>
  <si>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</si>
  <si>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</si>
  <si>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</si>
  <si>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</si>
  <si>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</si>
  <si>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</si>
  <si>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</si>
  <si>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</si>
  <si>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</si>
  <si>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</si>
  <si>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</si>
  <si>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</si>
  <si>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</si>
  <si>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</si>
  <si>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</si>
  <si>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</si>
  <si>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</si>
  <si>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</si>
  <si>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</si>
  <si>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</si>
  <si>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</si>
  <si>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</si>
  <si>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</si>
  <si>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</si>
  <si>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</si>
  <si>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</si>
  <si>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</si>
  <si>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</si>
  <si>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</si>
  <si>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</si>
  <si>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</si>
  <si>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</si>
  <si>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</si>
  <si>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</si>
  <si>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</si>
  <si>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</si>
  <si>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</si>
  <si>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</si>
  <si>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</si>
  <si>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</si>
  <si>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</si>
  <si>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</si>
  <si>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</si>
  <si>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</si>
  <si>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</si>
  <si>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</si>
  <si>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</si>
  <si>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</si>
  <si>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</si>
  <si>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</si>
  <si>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</si>
  <si>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</si>
  <si>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</si>
  <si>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</si>
  <si>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</si>
  <si>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</si>
  <si>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</si>
  <si>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</si>
  <si>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</si>
  <si>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</si>
  <si>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</si>
  <si>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</si>
  <si>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</si>
  <si>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</si>
  <si>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</si>
  <si>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</si>
  <si>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</si>
  <si>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</si>
  <si>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</si>
  <si>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</si>
  <si>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</si>
  <si>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</si>
  <si>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</si>
  <si>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</si>
  <si>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</si>
  <si>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</si>
  <si>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</si>
  <si>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</si>
  <si>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</si>
  <si>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</si>
  <si>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</si>
  <si>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</si>
  <si>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</si>
  <si>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</si>
  <si>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</si>
  <si>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</si>
  <si>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</si>
  <si>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</si>
  <si>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</si>
  <si>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</si>
  <si>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</si>
  <si>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</si>
  <si>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</si>
  <si>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</si>
  <si>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</si>
  <si>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</si>
  <si>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</si>
  <si>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</si>
  <si>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</si>
  <si>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</si>
  <si>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</si>
  <si>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</si>
  <si>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</si>
  <si>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</si>
  <si>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</si>
  <si>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</si>
  <si>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</si>
  <si>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</si>
  <si>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</si>
  <si>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</si>
  <si>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</si>
  <si>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</si>
  <si>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</si>
  <si>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</si>
  <si>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</si>
  <si>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</si>
  <si>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</si>
  <si>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</si>
  <si>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</si>
  <si>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</si>
  <si>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</si>
  <si>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</si>
  <si>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</si>
  <si>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</si>
  <si>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</si>
  <si>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</si>
  <si>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</si>
  <si>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</si>
  <si>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</si>
  <si>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</si>
  <si>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</si>
  <si>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</si>
  <si>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</si>
  <si>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</si>
  <si>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</si>
  <si>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</si>
  <si>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</si>
  <si>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</si>
  <si>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</si>
  <si>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</si>
  <si>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</si>
  <si>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</si>
  <si>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</si>
  <si>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</si>
  <si>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</si>
  <si>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</si>
  <si>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</si>
  <si>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</si>
  <si>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</si>
  <si>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</si>
  <si>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</si>
  <si>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</si>
  <si>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</si>
  <si>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</si>
  <si>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</si>
  <si>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</si>
  <si>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</si>
  <si>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</si>
  <si>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</si>
  <si>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</si>
  <si>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</si>
  <si>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</si>
  <si>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</si>
  <si>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</si>
  <si>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</si>
  <si>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</si>
  <si>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</si>
  <si>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</si>
  <si>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</si>
  <si>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</si>
  <si>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</si>
  <si>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</si>
  <si>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</si>
  <si>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</si>
  <si>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</si>
  <si>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</si>
  <si>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</si>
  <si>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</si>
  <si>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</si>
  <si>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</si>
  <si>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</si>
  <si>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</si>
  <si>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</si>
  <si>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</si>
  <si>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</si>
  <si>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</si>
  <si>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</si>
  <si>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</si>
  <si>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</si>
  <si>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</si>
  <si>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</si>
  <si>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</si>
  <si>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</si>
  <si>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</si>
  <si>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</si>
  <si>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</si>
  <si>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</si>
  <si>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</si>
  <si>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</si>
  <si>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</si>
  <si>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</si>
  <si>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</si>
  <si>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</si>
  <si>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</si>
  <si>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</si>
  <si>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</si>
  <si>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</si>
  <si>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</si>
  <si>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</si>
  <si>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</si>
  <si>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</si>
  <si>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</si>
  <si>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</si>
  <si>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</si>
  <si>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</si>
  <si>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</si>
  <si>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</si>
  <si>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</si>
  <si>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</si>
  <si>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</si>
  <si>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</si>
  <si>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</si>
  <si>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</si>
  <si>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</si>
  <si>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</si>
  <si>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</si>
  <si>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</si>
  <si>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</si>
  <si>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</si>
  <si>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</si>
  <si>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</si>
  <si>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</si>
  <si>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</si>
  <si>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</si>
  <si>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</si>
  <si>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</si>
  <si>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</si>
  <si>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</si>
  <si>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</si>
  <si>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</si>
  <si>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</si>
  <si>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</si>
  <si>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</si>
  <si>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</si>
  <si>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</si>
  <si>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</si>
  <si>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</si>
  <si>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</si>
  <si>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</si>
  <si>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</si>
  <si>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</si>
  <si>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</si>
  <si>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</si>
  <si>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</si>
  <si>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</si>
  <si>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</si>
  <si>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</si>
  <si>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</si>
  <si>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</si>
  <si>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</si>
  <si>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</si>
  <si>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</si>
  <si>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</si>
  <si>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</si>
  <si>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</si>
  <si>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</si>
  <si>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</si>
  <si>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</si>
  <si>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</si>
  <si>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</si>
  <si>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</si>
  <si>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</si>
  <si>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</si>
  <si>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</si>
  <si>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</si>
  <si>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</si>
  <si>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</si>
  <si>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</si>
  <si>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</si>
  <si>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</si>
  <si>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</si>
  <si>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</si>
  <si>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</si>
  <si>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</si>
  <si>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</si>
  <si>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</si>
  <si>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</si>
  <si>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</si>
  <si>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</si>
  <si>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</si>
  <si>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</si>
  <si>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</si>
  <si>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</si>
  <si>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</si>
  <si>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</si>
  <si>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</si>
  <si>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</si>
  <si>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</si>
  <si>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</si>
  <si>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</si>
  <si>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</si>
  <si>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</si>
  <si>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</si>
  <si>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</si>
  <si>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</si>
  <si>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</si>
  <si>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</si>
  <si>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</si>
  <si>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</si>
  <si>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</si>
  <si>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</si>
  <si>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</si>
  <si>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</si>
  <si>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</si>
  <si>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</si>
  <si>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</si>
  <si>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</si>
  <si>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</si>
  <si>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</si>
  <si>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</si>
  <si>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</si>
  <si>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</si>
  <si>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</si>
  <si>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</si>
  <si>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</si>
  <si>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</si>
  <si>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</si>
  <si>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</si>
  <si>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</si>
  <si>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</si>
  <si>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</si>
  <si>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</si>
  <si>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</si>
  <si>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</si>
  <si>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</si>
  <si>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</si>
  <si>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</si>
  <si>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</si>
  <si>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</si>
  <si>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</si>
  <si>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</si>
  <si>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</si>
  <si>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</si>
  <si>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</si>
  <si>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</si>
  <si>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</si>
  <si>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</si>
  <si>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</si>
  <si>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</si>
  <si>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</si>
  <si>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</si>
  <si>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</si>
  <si>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</si>
  <si>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</si>
  <si>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</si>
  <si>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</si>
  <si>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</si>
  <si>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</si>
  <si>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</si>
  <si>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</si>
  <si>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</si>
  <si>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</si>
  <si>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</si>
  <si>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</si>
  <si>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</si>
  <si>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</si>
  <si>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</si>
  <si>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</si>
  <si>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</si>
  <si>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</si>
  <si>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</si>
  <si>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</si>
  <si>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</si>
  <si>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</si>
  <si>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</si>
  <si>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</si>
  <si>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</si>
  <si>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</si>
  <si>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</si>
  <si>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</si>
  <si>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</si>
  <si>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</si>
  <si>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</si>
  <si>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</si>
  <si>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</si>
  <si>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</si>
  <si>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</si>
  <si>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</si>
  <si>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</si>
  <si>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</si>
  <si>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</si>
  <si>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</si>
  <si>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</si>
  <si>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</si>
  <si>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</si>
  <si>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</si>
  <si>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</si>
  <si>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</si>
  <si>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</si>
  <si>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</si>
  <si>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</si>
  <si>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</si>
  <si>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</si>
  <si>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</si>
  <si>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</si>
  <si>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</si>
  <si>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</si>
  <si>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</si>
  <si>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</si>
  <si>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</si>
  <si>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</si>
  <si>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</si>
  <si>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</si>
  <si>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</si>
  <si>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</si>
  <si>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</si>
  <si>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</si>
  <si>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</si>
  <si>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</si>
  <si>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</si>
  <si>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</si>
  <si>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</si>
  <si>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</si>
  <si>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</si>
  <si>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</si>
  <si>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</si>
  <si>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</si>
  <si>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</si>
  <si>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</si>
  <si>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</si>
  <si>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</si>
  <si>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</si>
  <si>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</si>
  <si>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</si>
  <si>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</si>
  <si>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</si>
  <si>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</si>
  <si>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</si>
  <si>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</si>
  <si>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</si>
  <si>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</si>
  <si>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</si>
  <si>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</si>
  <si>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</si>
  <si>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</si>
  <si>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</si>
  <si>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</si>
  <si>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</si>
  <si>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</si>
  <si>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</si>
  <si>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</si>
  <si>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</si>
  <si>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</si>
  <si>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</si>
  <si>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</si>
  <si>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</si>
  <si>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</si>
  <si>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</si>
  <si>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</si>
  <si>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</si>
  <si>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</si>
  <si>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</si>
  <si>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</si>
  <si>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</si>
  <si>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</si>
  <si>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</si>
  <si>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</si>
  <si>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</si>
  <si>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</si>
  <si>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</si>
  <si>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</si>
  <si>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</si>
  <si>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</si>
  <si>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</si>
  <si>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</si>
  <si>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</si>
  <si>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</si>
  <si>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</si>
  <si>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</si>
  <si>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</si>
  <si>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</si>
  <si>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</si>
  <si>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</si>
  <si>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</si>
  <si>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</si>
  <si>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</si>
  <si>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</si>
  <si>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</si>
  <si>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</si>
  <si>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</si>
  <si>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</si>
  <si>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</si>
  <si>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</si>
  <si>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</si>
  <si>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</si>
  <si>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</si>
  <si>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</si>
  <si>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</si>
  <si>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</si>
  <si>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</si>
  <si>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</si>
  <si>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</si>
  <si>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</si>
  <si>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</si>
  <si>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</si>
  <si>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</si>
  <si>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</si>
  <si>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</si>
  <si>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</si>
  <si>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</si>
  <si>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</si>
  <si>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</si>
  <si>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</si>
  <si>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</si>
  <si>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</si>
  <si>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</si>
  <si>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</si>
  <si>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</si>
  <si>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</si>
  <si>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</si>
  <si>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</si>
  <si>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</si>
  <si>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</si>
  <si>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</si>
  <si>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</si>
  <si>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</si>
  <si>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</si>
  <si>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</si>
  <si>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</si>
  <si>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</si>
  <si>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</si>
  <si>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</si>
  <si>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</si>
  <si>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</si>
  <si>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</si>
  <si>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</si>
  <si>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</si>
  <si>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</si>
  <si>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</si>
  <si>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</si>
  <si>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</si>
  <si>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</si>
  <si>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</si>
  <si>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</si>
  <si>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</si>
  <si>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</si>
  <si>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</si>
  <si>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</si>
  <si>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</si>
  <si>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</si>
  <si>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</si>
  <si>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</si>
  <si>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</si>
  <si>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</si>
  <si>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</si>
  <si>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</si>
  <si>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</si>
  <si>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</si>
  <si>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</si>
  <si>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</si>
  <si>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</si>
  <si>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</si>
  <si>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</si>
  <si>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</si>
  <si>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</si>
  <si>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</si>
  <si>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</si>
  <si>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</si>
  <si>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</si>
  <si>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</si>
  <si>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</si>
  <si>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</si>
  <si>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</si>
  <si>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</si>
  <si>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</si>
  <si>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</si>
  <si>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</si>
  <si>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</si>
  <si>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</si>
  <si>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</si>
  <si>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</si>
  <si>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</si>
  <si>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</si>
  <si>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</si>
  <si>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</si>
  <si>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</si>
  <si>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</si>
  <si>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</si>
  <si>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</si>
  <si>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</si>
  <si>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</si>
  <si>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</si>
  <si>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</si>
  <si>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</si>
  <si>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</si>
  <si>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</si>
  <si>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</si>
  <si>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</si>
  <si>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</si>
  <si>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</si>
  <si>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</si>
  <si>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</si>
  <si>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</si>
  <si>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</si>
  <si>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</si>
  <si>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</si>
  <si>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</si>
  <si>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</si>
  <si>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</si>
  <si>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</si>
  <si>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</si>
  <si>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</si>
  <si>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</si>
  <si>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</si>
  <si>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</si>
  <si>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</si>
  <si>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</si>
  <si>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</si>
  <si>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</si>
  <si>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</si>
  <si>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</si>
  <si>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</si>
  <si>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</si>
  <si>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</si>
  <si>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</si>
  <si>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</si>
  <si>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</si>
  <si>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</si>
  <si>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</si>
  <si>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</si>
  <si>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</si>
  <si>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</si>
  <si>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</si>
  <si>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</si>
  <si>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</si>
  <si>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</si>
  <si>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</si>
  <si>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</si>
  <si>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</si>
  <si>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</si>
  <si>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</si>
  <si>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</si>
  <si>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</si>
  <si>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</si>
  <si>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</si>
  <si>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</si>
  <si>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</si>
  <si>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</si>
  <si>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</si>
  <si>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</si>
  <si>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</si>
  <si>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</si>
  <si>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</si>
  <si>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</si>
  <si>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</si>
  <si>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</si>
  <si>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</si>
  <si>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</si>
  <si>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</si>
  <si>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</si>
  <si>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</si>
  <si>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</si>
  <si>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</si>
  <si>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</si>
  <si>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</si>
  <si>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</si>
  <si>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</si>
  <si>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</si>
  <si>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</si>
  <si>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</si>
  <si>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</si>
  <si>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</si>
  <si>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</si>
  <si>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</si>
  <si>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</si>
  <si>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</si>
  <si>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</si>
  <si>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</si>
  <si>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</si>
  <si>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</si>
  <si>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</si>
  <si>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</si>
  <si>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</si>
  <si>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</si>
  <si>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</si>
  <si>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</si>
  <si>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</si>
  <si>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</si>
  <si>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</si>
  <si>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</si>
  <si>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</si>
  <si>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</si>
  <si>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</si>
  <si>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</si>
  <si>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</si>
  <si>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</si>
  <si>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</si>
  <si>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</si>
  <si>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</si>
  <si>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</si>
  <si>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</si>
  <si>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</si>
  <si>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</si>
  <si>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</si>
  <si>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</si>
  <si>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</si>
  <si>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</si>
  <si>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</si>
  <si>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</si>
  <si>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</si>
  <si>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</si>
  <si>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</si>
  <si>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</si>
  <si>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</si>
  <si>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</si>
  <si>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</si>
  <si>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</si>
  <si>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</si>
  <si>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</si>
  <si>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</si>
  <si>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</si>
  <si>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</si>
  <si>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</si>
  <si>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</si>
  <si>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</si>
  <si>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</si>
  <si>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</si>
  <si>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</si>
  <si>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</si>
  <si>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</si>
  <si>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</si>
  <si>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</si>
  <si>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</si>
  <si>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</si>
  <si>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</si>
  <si>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</si>
  <si>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</si>
  <si>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</si>
  <si>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</si>
  <si>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</si>
  <si>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</si>
  <si>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</si>
  <si>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</si>
  <si>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</si>
  <si>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</si>
  <si>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</si>
  <si>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</si>
  <si>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</si>
  <si>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</si>
  <si>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</si>
  <si>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</si>
  <si>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</si>
  <si>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</si>
  <si>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</si>
  <si>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</si>
  <si>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</si>
  <si>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</si>
  <si>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</si>
  <si>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</si>
  <si>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</si>
  <si>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</si>
  <si>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</si>
  <si>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</si>
  <si>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</si>
  <si>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</si>
  <si>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</si>
  <si>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</si>
  <si>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</si>
  <si>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</si>
  <si>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</si>
  <si>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</si>
  <si>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</si>
  <si>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</si>
  <si>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</si>
  <si>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</si>
  <si>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</si>
  <si>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</si>
  <si>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</si>
  <si>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</si>
  <si>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</si>
  <si>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</si>
  <si>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</si>
  <si>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</si>
  <si>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</si>
  <si>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</si>
  <si>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</si>
  <si>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</si>
  <si>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</si>
  <si>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</si>
  <si>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</si>
  <si>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</si>
  <si>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</si>
  <si>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</si>
  <si>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</si>
  <si>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</si>
  <si>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</si>
  <si>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</si>
  <si>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</si>
  <si>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</si>
  <si>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</si>
  <si>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</si>
  <si>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</si>
  <si>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</si>
  <si>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</si>
  <si>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</si>
  <si>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</si>
  <si>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</si>
  <si>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</si>
  <si>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</si>
  <si>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</si>
  <si>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</si>
  <si>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</si>
  <si>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</si>
  <si>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</si>
  <si>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</si>
  <si>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</si>
  <si>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</si>
  <si>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</si>
  <si>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</si>
  <si>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</si>
  <si>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</si>
  <si>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</si>
  <si>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</si>
  <si>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</si>
  <si>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</si>
  <si>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</si>
  <si>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</si>
  <si>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</si>
  <si>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</si>
  <si>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</si>
  <si>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</si>
  <si>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</si>
  <si>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</si>
  <si>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</si>
  <si>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</si>
  <si>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</si>
  <si>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</si>
  <si>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</si>
  <si>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</si>
  <si>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</si>
  <si>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</si>
  <si>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</si>
  <si>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</si>
  <si>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</si>
  <si>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</si>
  <si>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</si>
  <si>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</si>
  <si>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</si>
  <si>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</si>
  <si>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</si>
  <si>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</si>
  <si>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</si>
  <si>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</si>
  <si>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</si>
  <si>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</si>
  <si>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</si>
  <si>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</si>
  <si>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</si>
  <si>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</si>
  <si>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</si>
  <si>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</si>
  <si>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</si>
  <si>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</si>
  <si>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</si>
  <si>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</si>
  <si>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</si>
  <si>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</si>
  <si>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</si>
  <si>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</si>
  <si>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</si>
  <si>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</si>
  <si>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</si>
  <si>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</si>
  <si>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</si>
  <si>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</si>
  <si>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</si>
  <si>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</si>
  <si>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</si>
  <si>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</si>
  <si>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</si>
  <si>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</si>
  <si>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</si>
  <si>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</si>
  <si>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</si>
  <si>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</si>
  <si>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</si>
  <si>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</si>
  <si>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</si>
  <si>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</si>
  <si>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</si>
  <si>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</si>
  <si>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</si>
  <si>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</si>
  <si>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</si>
  <si>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</si>
  <si>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</si>
  <si>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</si>
  <si>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</si>
  <si>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</si>
  <si>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</si>
  <si>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</si>
  <si>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</si>
  <si>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</si>
  <si>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</si>
  <si>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</si>
  <si>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</si>
  <si>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</si>
  <si>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</si>
  <si>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</si>
  <si>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</si>
  <si>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</si>
  <si>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</si>
  <si>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</si>
  <si>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</si>
  <si>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</si>
  <si>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</si>
  <si>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</si>
  <si>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</si>
  <si>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</si>
  <si>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</si>
  <si>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</si>
  <si>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</si>
  <si>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</si>
  <si>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</si>
  <si>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</si>
  <si>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</si>
  <si>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</si>
  <si>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</si>
  <si>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</si>
  <si>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</si>
  <si>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</si>
  <si>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</si>
  <si>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</si>
  <si>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</si>
  <si>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</si>
  <si>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</si>
  <si>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</si>
  <si>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</si>
  <si>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</si>
  <si>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</si>
  <si>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</si>
  <si>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</si>
  <si>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</si>
  <si>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</si>
  <si>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</si>
  <si>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</si>
  <si>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</si>
  <si>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</si>
  <si>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</si>
  <si>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</si>
  <si>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</si>
  <si>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</si>
  <si>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</si>
  <si>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</si>
  <si>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</si>
  <si>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</si>
  <si>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</si>
  <si>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</si>
  <si>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</si>
  <si>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</si>
  <si>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</si>
  <si>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</si>
  <si>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</si>
  <si>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</si>
  <si>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</si>
  <si>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</si>
  <si>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</si>
  <si>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</si>
  <si>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</si>
  <si>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</si>
  <si>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</si>
  <si>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</si>
  <si>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</si>
  <si>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</si>
  <si>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</si>
  <si>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</si>
  <si>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</si>
  <si>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</si>
  <si>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</si>
  <si>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</si>
  <si>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</si>
  <si>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</si>
  <si>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</si>
  <si>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</si>
  <si>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</si>
  <si>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</si>
  <si>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</si>
  <si>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</si>
  <si>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</si>
  <si>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</si>
  <si>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</si>
  <si>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</si>
  <si>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</si>
  <si>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</si>
  <si>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</si>
  <si>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</si>
  <si>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</si>
  <si>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</si>
  <si>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</si>
  <si>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</si>
  <si>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</si>
  <si>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</si>
  <si>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</si>
  <si>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</si>
  <si>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</si>
  <si>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</si>
  <si>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</si>
  <si>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</si>
  <si>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</si>
  <si>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</si>
  <si>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</si>
  <si>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</si>
  <si>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</si>
  <si>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</si>
  <si>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</si>
  <si>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</si>
  <si>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</si>
  <si>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</si>
  <si>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</si>
  <si>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</si>
  <si>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</si>
  <si>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</si>
  <si>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</si>
  <si>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</si>
  <si>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</si>
  <si>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</si>
  <si>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</si>
  <si>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</si>
  <si>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</si>
  <si>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</si>
  <si>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</si>
  <si>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</si>
  <si>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</si>
  <si>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</si>
  <si>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</si>
  <si>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</si>
  <si>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</si>
  <si>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</si>
  <si>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</si>
  <si>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</si>
  <si>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</si>
  <si>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</si>
  <si>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</si>
  <si>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</si>
  <si>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</si>
  <si>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</si>
  <si>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</si>
  <si>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</si>
  <si>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</si>
  <si>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</si>
  <si>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</si>
  <si>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</si>
  <si>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</si>
  <si>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</si>
  <si>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</si>
  <si>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</si>
  <si>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</si>
  <si>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</si>
  <si>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</si>
  <si>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</si>
  <si>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</si>
  <si>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</si>
  <si>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</si>
  <si>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</si>
  <si>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</si>
  <si>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</si>
  <si>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</si>
  <si>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</si>
  <si>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</si>
  <si>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</si>
  <si>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</si>
  <si>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</si>
  <si>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</si>
  <si>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</si>
  <si>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</si>
  <si>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</si>
  <si>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</si>
  <si>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</si>
  <si>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</si>
  <si>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</si>
  <si>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</si>
  <si>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</si>
  <si>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</si>
  <si>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</si>
  <si>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</si>
  <si>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</si>
  <si>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</si>
  <si>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</si>
  <si>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</si>
  <si>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</si>
  <si>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</si>
  <si>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</si>
  <si>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</si>
  <si>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</si>
  <si>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</si>
  <si>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</si>
  <si>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</si>
  <si>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</si>
  <si>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</si>
  <si>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</si>
  <si>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</si>
  <si>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</si>
  <si>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</si>
  <si>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</si>
  <si>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</si>
  <si>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</si>
  <si>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</si>
  <si>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</si>
  <si>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</si>
  <si>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</si>
  <si>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</si>
  <si>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</si>
  <si>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</si>
  <si>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</si>
  <si>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</si>
  <si>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</si>
  <si>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</si>
  <si>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</si>
  <si>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</si>
  <si>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</si>
  <si>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</si>
  <si>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</si>
  <si>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</si>
  <si>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</si>
  <si>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</si>
  <si>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</si>
  <si>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</si>
  <si>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</si>
  <si>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</si>
  <si>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</si>
  <si>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</si>
  <si>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</si>
  <si>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</si>
  <si>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</si>
  <si>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</si>
  <si>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</si>
  <si>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</si>
  <si>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</si>
  <si>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</si>
  <si>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</si>
  <si>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</si>
  <si>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</si>
  <si>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</si>
  <si>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</si>
  <si>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</si>
  <si>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</si>
  <si>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</si>
  <si>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</si>
  <si>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</si>
  <si>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</si>
  <si>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</si>
  <si>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</si>
  <si>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</si>
  <si>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</si>
  <si>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</si>
  <si>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</si>
  <si>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</si>
  <si>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</si>
  <si>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</si>
  <si>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</si>
  <si>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</si>
  <si>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</si>
  <si>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</si>
  <si>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</si>
  <si>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</si>
  <si>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</si>
  <si>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</si>
  <si>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</si>
  <si>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</si>
  <si>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</si>
  <si>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</si>
  <si>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</si>
  <si>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</si>
  <si>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</si>
  <si>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</si>
  <si>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</si>
  <si>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</si>
  <si>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</si>
  <si>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</si>
  <si>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</si>
  <si>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</si>
  <si>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</si>
  <si>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</si>
  <si>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</si>
  <si>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</si>
  <si>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</si>
  <si>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</si>
  <si>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</si>
  <si>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</si>
  <si>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</si>
  <si>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</si>
  <si>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</si>
  <si>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</si>
  <si>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</si>
  <si>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</si>
  <si>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</si>
  <si>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</si>
  <si>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</si>
  <si>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</si>
  <si>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</si>
  <si>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</si>
  <si>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</si>
  <si>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</si>
  <si>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</si>
  <si>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</si>
  <si>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</si>
  <si>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</si>
  <si>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</si>
  <si>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</si>
  <si>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</si>
  <si>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</si>
  <si>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</si>
  <si>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</si>
  <si>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</si>
  <si>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</si>
  <si>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</si>
  <si>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</si>
  <si>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</si>
  <si>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</si>
  <si>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</si>
  <si>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</si>
  <si>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</si>
  <si>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</si>
  <si>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</si>
  <si>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</si>
  <si>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</si>
  <si>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</si>
  <si>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</si>
  <si>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</si>
  <si>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</si>
  <si>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</si>
  <si>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</si>
  <si>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</si>
  <si>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</si>
  <si>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</si>
  <si>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</si>
  <si>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</si>
  <si>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</si>
  <si>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</si>
  <si>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</si>
  <si>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</si>
  <si>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</si>
  <si>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</si>
  <si>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</si>
  <si>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</si>
  <si>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</si>
  <si>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</si>
  <si>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</si>
  <si>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</si>
  <si>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</si>
  <si>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</si>
  <si>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</si>
  <si>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</si>
  <si>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</si>
  <si>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</si>
  <si>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</si>
  <si>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</si>
  <si>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</si>
  <si>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</si>
  <si>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</si>
  <si>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</si>
  <si>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</si>
  <si>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</si>
  <si>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</si>
  <si>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</si>
  <si>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</si>
  <si>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</si>
  <si>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</si>
  <si>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</si>
  <si>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</si>
  <si>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</si>
  <si>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</si>
  <si>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</si>
  <si>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</si>
  <si>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</si>
  <si>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</si>
  <si>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</si>
  <si>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</si>
  <si>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</si>
  <si>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</si>
  <si>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</si>
  <si>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</si>
  <si>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</si>
  <si>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</si>
  <si>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</si>
  <si>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</si>
  <si>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</si>
  <si>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</si>
  <si>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</si>
  <si>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</si>
  <si>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</si>
  <si>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</si>
  <si>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</si>
  <si>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</si>
  <si>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</si>
  <si>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</si>
  <si>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</si>
  <si>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</si>
  <si>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</si>
  <si>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</si>
  <si>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</si>
  <si>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</si>
  <si>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</si>
  <si>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</si>
  <si>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</si>
  <si>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</si>
  <si>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</si>
  <si>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</si>
  <si>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</si>
  <si>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</si>
  <si>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</si>
  <si>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</si>
  <si>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</si>
  <si>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</si>
  <si>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</si>
  <si>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</si>
  <si>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</si>
  <si>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</si>
  <si>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</si>
  <si>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</si>
  <si>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</si>
  <si>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</si>
  <si>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</si>
  <si>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</si>
  <si>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</si>
  <si>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</si>
  <si>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</si>
  <si>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</si>
  <si>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</si>
  <si>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</si>
  <si>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</si>
  <si>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</si>
  <si>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</si>
  <si>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</si>
  <si>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</si>
  <si>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</si>
  <si>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</si>
  <si>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</si>
  <si>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</si>
  <si>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</si>
  <si>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</si>
  <si>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</si>
  <si>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</si>
  <si>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</si>
  <si>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</si>
  <si>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</si>
  <si>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</si>
  <si>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</si>
  <si>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</si>
  <si>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</si>
  <si>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</si>
  <si>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</si>
  <si>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</si>
  <si>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</si>
  <si>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</si>
  <si>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</si>
  <si>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</si>
  <si>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</si>
  <si>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</si>
  <si>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</si>
  <si>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</si>
  <si>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</si>
  <si>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</si>
  <si>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</si>
  <si>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</si>
  <si>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</si>
  <si>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</si>
  <si>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</si>
  <si>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</si>
  <si>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</si>
  <si>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</si>
  <si>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</si>
  <si>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</si>
  <si>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</si>
  <si>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</si>
  <si>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</si>
  <si>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</si>
  <si>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</si>
  <si>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</si>
  <si>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</si>
  <si>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</si>
  <si>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</si>
  <si>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</si>
  <si>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</si>
  <si>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</si>
  <si>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</si>
  <si>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</si>
  <si>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</si>
  <si>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</si>
  <si>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</si>
  <si>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</si>
  <si>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</si>
  <si>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</si>
  <si>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</si>
  <si>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</si>
  <si>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</si>
  <si>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</si>
  <si>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</si>
  <si>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</si>
  <si>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</si>
  <si>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</si>
  <si>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</si>
  <si>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</si>
  <si>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</si>
  <si>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</si>
  <si>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</si>
  <si>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</si>
  <si>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</si>
  <si>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</si>
  <si>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</si>
  <si>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</si>
  <si>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</si>
  <si>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</si>
  <si>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</si>
  <si>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</si>
  <si>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</si>
  <si>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</si>
  <si>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</si>
  <si>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</si>
  <si>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</si>
  <si>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</si>
  <si>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</si>
  <si>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</si>
  <si>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</si>
  <si>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</si>
  <si>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</si>
  <si>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</si>
  <si>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</si>
  <si>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</si>
  <si>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</si>
  <si>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</si>
  <si>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</si>
  <si>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</si>
  <si>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</si>
  <si>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</si>
  <si>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</si>
  <si>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</si>
  <si>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</si>
  <si>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</si>
  <si>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</si>
  <si>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</si>
  <si>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</si>
  <si>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</si>
  <si>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</si>
  <si>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</si>
  <si>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</si>
  <si>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</si>
  <si>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</si>
  <si>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</si>
  <si>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</si>
  <si>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</si>
  <si>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</si>
  <si>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</si>
  <si>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</si>
  <si>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</si>
  <si>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</si>
  <si>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</si>
  <si>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</si>
  <si>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</si>
  <si>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</si>
  <si>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</si>
  <si>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</si>
  <si>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</si>
  <si>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</si>
  <si>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</si>
  <si>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</si>
  <si>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</si>
  <si>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</si>
  <si>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</si>
  <si>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</si>
  <si>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</si>
  <si>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</si>
  <si>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</si>
  <si>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</si>
  <si>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</si>
  <si>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</si>
  <si>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</si>
  <si>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</si>
  <si>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</si>
  <si>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</si>
  <si>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</si>
  <si>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</si>
  <si>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</si>
  <si>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</si>
  <si>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</si>
  <si>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</si>
  <si>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</si>
  <si>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</si>
  <si>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</si>
  <si>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</si>
  <si>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</si>
  <si>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</si>
  <si>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</si>
  <si>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</si>
  <si>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</si>
  <si>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</si>
  <si>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</si>
  <si>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</si>
  <si>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</si>
  <si>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</si>
  <si>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</si>
  <si>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</si>
  <si>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</si>
  <si>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</si>
  <si>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</si>
  <si>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</si>
  <si>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</si>
  <si>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</si>
  <si>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</si>
  <si>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</si>
  <si>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</si>
  <si>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</si>
  <si>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</si>
  <si>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</si>
  <si>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</si>
  <si>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</si>
  <si>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</si>
  <si>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</si>
  <si>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</si>
  <si>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</si>
  <si>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</si>
  <si>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</si>
  <si>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</si>
  <si>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</si>
  <si>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</si>
  <si>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</si>
  <si>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</si>
  <si>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</si>
  <si>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</si>
  <si>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</si>
  <si>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</si>
  <si>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</si>
  <si>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</si>
  <si>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</si>
  <si>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</si>
  <si>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</si>
  <si>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</si>
  <si>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</si>
  <si>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</si>
  <si>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</si>
  <si>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</si>
  <si>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</si>
  <si>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</si>
  <si>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</si>
  <si>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</si>
  <si>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</si>
  <si>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</si>
  <si>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</si>
  <si>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</si>
  <si>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</si>
  <si>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</si>
  <si>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</si>
  <si>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</si>
  <si>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</si>
  <si>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</si>
  <si>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</si>
  <si>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</si>
  <si>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</si>
  <si>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</si>
  <si>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</si>
  <si>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</si>
  <si>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</si>
  <si>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</si>
  <si>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</si>
  <si>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</si>
  <si>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</si>
  <si>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</si>
  <si>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</si>
  <si>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</si>
  <si>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</si>
  <si>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</si>
  <si>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</si>
  <si>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</si>
  <si>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</si>
  <si>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</si>
  <si>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</si>
  <si>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</si>
  <si>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</si>
  <si>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</si>
  <si>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</si>
  <si>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</si>
  <si>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</si>
  <si>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</si>
  <si>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</si>
  <si>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</si>
  <si>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</si>
  <si>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</si>
  <si>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</si>
  <si>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</si>
  <si>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</si>
  <si>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</si>
  <si>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</si>
  <si>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</si>
  <si>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</si>
  <si>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</si>
  <si>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</si>
  <si>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</si>
  <si>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</si>
  <si>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</si>
  <si>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</si>
  <si>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</si>
  <si>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</si>
  <si>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</si>
  <si>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</si>
  <si>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</si>
  <si>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</si>
  <si>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</si>
  <si>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</si>
  <si>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</si>
  <si>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</si>
  <si>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</si>
  <si>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</si>
  <si>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</si>
  <si>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</si>
  <si>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</si>
  <si>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</si>
  <si>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</si>
  <si>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</si>
  <si>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</si>
  <si>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</si>
  <si>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</si>
  <si>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</si>
  <si>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</si>
  <si>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</si>
  <si>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</si>
  <si>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</si>
  <si>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</si>
  <si>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</si>
  <si>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</si>
  <si>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</si>
  <si>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</si>
  <si>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</si>
  <si>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</si>
  <si>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</si>
  <si>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</si>
  <si>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</si>
  <si>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</si>
  <si>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</si>
  <si>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</si>
  <si>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</si>
  <si>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</si>
  <si>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</si>
  <si>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</si>
  <si>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</si>
  <si>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</si>
  <si>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</si>
  <si>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</si>
  <si>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</si>
  <si>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</si>
  <si>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</si>
  <si>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</si>
  <si>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</si>
  <si>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</si>
  <si>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</si>
  <si>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</si>
  <si>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</si>
  <si>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</si>
  <si>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</si>
  <si>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</si>
  <si>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</si>
  <si>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</si>
  <si>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</si>
  <si>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</si>
  <si>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</si>
  <si>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</si>
  <si>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</si>
  <si>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</si>
  <si>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</si>
  <si>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</si>
  <si>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</si>
  <si>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</si>
  <si>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</si>
  <si>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</si>
  <si>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</si>
  <si>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</si>
  <si>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</si>
  <si>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</si>
  <si>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</si>
  <si>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</si>
  <si>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</si>
  <si>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</si>
  <si>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</si>
  <si>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</si>
  <si>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</si>
  <si>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</si>
  <si>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</si>
  <si>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</si>
  <si>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</si>
  <si>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</si>
  <si>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</si>
  <si>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</si>
  <si>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</si>
  <si>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</si>
  <si>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</si>
  <si>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</si>
  <si>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</si>
  <si>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</si>
  <si>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</si>
  <si>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</si>
  <si>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</si>
  <si>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</si>
  <si>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</si>
  <si>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</si>
  <si>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</si>
  <si>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</si>
  <si>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</si>
  <si>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</si>
  <si>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</si>
  <si>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</si>
  <si>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</si>
  <si>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</si>
  <si>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</si>
  <si>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</si>
  <si>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</si>
  <si>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</si>
  <si>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</si>
  <si>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</si>
  <si>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</si>
  <si>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</si>
  <si>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</si>
  <si>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</si>
  <si>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</si>
  <si>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</si>
  <si>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</si>
  <si>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</si>
  <si>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</si>
  <si>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</si>
  <si>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</si>
  <si>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</si>
  <si>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</si>
  <si>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</si>
  <si>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</si>
  <si>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</si>
  <si>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</si>
  <si>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</si>
  <si>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</si>
  <si>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</si>
  <si>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</si>
  <si>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</si>
  <si>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</si>
  <si>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</si>
  <si>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</si>
  <si>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</si>
  <si>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</si>
  <si>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</si>
  <si>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</si>
  <si>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</si>
  <si>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</si>
  <si>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</si>
  <si>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</si>
  <si>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</si>
  <si>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</si>
  <si>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</si>
  <si>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</si>
  <si>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</si>
  <si>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</si>
  <si>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</si>
  <si>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</si>
  <si>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</si>
  <si>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</si>
  <si>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</si>
  <si>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</si>
  <si>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</si>
  <si>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</si>
  <si>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</si>
  <si>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</si>
  <si>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</si>
  <si>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</si>
  <si>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</si>
  <si>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</si>
  <si>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</si>
  <si>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</si>
  <si>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</si>
  <si>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</si>
  <si>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</si>
  <si>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</si>
  <si>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</si>
  <si>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</si>
  <si>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</si>
  <si>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</si>
  <si>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</si>
  <si>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</si>
  <si>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</si>
  <si>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</si>
  <si>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</si>
  <si>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</si>
  <si>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</si>
  <si>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</si>
  <si>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</si>
  <si>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</si>
  <si>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</si>
  <si>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</si>
  <si>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</si>
  <si>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</si>
  <si>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</si>
  <si>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</si>
  <si>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</si>
  <si>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</si>
  <si>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</si>
  <si>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</si>
  <si>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</si>
  <si>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</si>
  <si>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</si>
  <si>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</si>
  <si>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</si>
  <si>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</si>
  <si>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</si>
  <si>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</si>
  <si>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</si>
  <si>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</si>
  <si>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</si>
  <si>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</si>
  <si>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</si>
  <si>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</si>
  <si>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</si>
  <si>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</si>
  <si>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</si>
  <si>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</si>
  <si>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</si>
  <si>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</si>
  <si>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</si>
  <si>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</si>
  <si>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</si>
  <si>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</si>
  <si>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</si>
  <si>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</si>
  <si>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</si>
  <si>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</si>
  <si>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</si>
  <si>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</si>
  <si>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</si>
  <si>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</si>
  <si>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</si>
  <si>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</si>
  <si>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</si>
  <si>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</si>
  <si>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</si>
  <si>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</si>
  <si>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</si>
  <si>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</si>
  <si>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</si>
  <si>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</si>
  <si>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</si>
  <si>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</si>
  <si>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</si>
  <si>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</si>
  <si>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</si>
  <si>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</si>
  <si>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</si>
  <si>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</si>
  <si>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</si>
  <si>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</si>
  <si>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</si>
  <si>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</si>
  <si>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</si>
  <si>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</si>
  <si>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</si>
  <si>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</si>
  <si>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</si>
  <si>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</si>
  <si>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</si>
  <si>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</si>
  <si>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</si>
  <si>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</si>
  <si>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</si>
  <si>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</si>
  <si>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</si>
  <si>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</si>
  <si>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</si>
  <si>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</si>
  <si>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</si>
  <si>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</si>
  <si>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</si>
  <si>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</si>
  <si>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</si>
  <si>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</si>
  <si>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</si>
  <si>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</si>
  <si>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</si>
  <si>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</si>
  <si>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</si>
  <si>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</si>
  <si>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</si>
  <si>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</si>
  <si>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</si>
  <si>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</si>
  <si>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</si>
  <si>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</si>
  <si>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</si>
  <si>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</si>
  <si>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</si>
  <si>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</si>
  <si>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</si>
  <si>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</si>
  <si>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</si>
  <si>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</si>
  <si>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</si>
  <si>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</si>
  <si>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</si>
  <si>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</si>
  <si>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</si>
  <si>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</si>
  <si>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</si>
  <si>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</si>
  <si>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</si>
  <si>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</si>
  <si>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</si>
  <si>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</si>
  <si>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</si>
  <si>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</si>
  <si>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</si>
  <si>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</si>
  <si>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</si>
  <si>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</si>
  <si>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</si>
  <si>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</si>
  <si>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</si>
  <si>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</si>
  <si>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</si>
  <si>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</si>
  <si>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</si>
  <si>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</si>
  <si>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</si>
  <si>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</si>
  <si>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</si>
  <si>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</si>
  <si>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</si>
  <si>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</si>
  <si>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</si>
  <si>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</si>
  <si>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</si>
  <si>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</si>
  <si>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</si>
  <si>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</si>
  <si>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</si>
  <si>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</si>
  <si>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</si>
  <si>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</si>
  <si>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</si>
  <si>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</si>
  <si>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</si>
  <si>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</si>
  <si>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</si>
  <si>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</si>
  <si>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</si>
  <si>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</si>
  <si>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</si>
  <si>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</si>
  <si>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</si>
  <si>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</si>
  <si>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</si>
  <si>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</si>
  <si>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</si>
  <si>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</si>
  <si>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</si>
  <si>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</si>
  <si>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</si>
  <si>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</si>
  <si>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</si>
  <si>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</si>
  <si>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</si>
  <si>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</si>
  <si>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</si>
  <si>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</si>
  <si>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</si>
  <si>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</si>
  <si>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</si>
  <si>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</si>
  <si>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</si>
  <si>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</si>
  <si>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</si>
  <si>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</si>
  <si>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</si>
  <si>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</si>
  <si>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</si>
  <si>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</si>
  <si>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</si>
  <si>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</si>
  <si>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</si>
  <si>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</si>
  <si>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</si>
  <si>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</si>
  <si>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</si>
  <si>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</si>
  <si>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</si>
  <si>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</si>
  <si>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</si>
  <si>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</si>
  <si>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</si>
  <si>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</si>
  <si>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</si>
  <si>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</si>
  <si>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</si>
  <si>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</si>
  <si>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</si>
  <si>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</si>
  <si>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</si>
  <si>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</si>
  <si>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</si>
  <si>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</si>
  <si>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</si>
  <si>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</si>
  <si>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</si>
  <si>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</si>
  <si>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</si>
  <si>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</si>
  <si>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</si>
  <si>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</si>
  <si>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</si>
  <si>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</si>
  <si>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</si>
  <si>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</si>
  <si>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</si>
  <si>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</si>
  <si>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</si>
  <si>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</si>
  <si>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</si>
  <si>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</si>
  <si>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</si>
  <si>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</si>
  <si>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</si>
  <si>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</si>
  <si>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</si>
  <si>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</si>
  <si>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</si>
  <si>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</si>
  <si>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</si>
  <si>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</si>
  <si>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</si>
  <si>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</si>
  <si>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</si>
  <si>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</si>
  <si>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</si>
  <si>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</si>
  <si>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</si>
  <si>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</si>
  <si>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</si>
  <si>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</si>
  <si>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</si>
  <si>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</si>
  <si>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</si>
  <si>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</si>
  <si>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</si>
  <si>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</si>
  <si>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</si>
  <si>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</si>
  <si>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</si>
  <si>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</si>
  <si>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</si>
  <si>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</si>
  <si>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</si>
  <si>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</si>
  <si>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</si>
  <si>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</si>
  <si>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</si>
  <si>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</si>
  <si>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</si>
  <si>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</si>
  <si>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</si>
  <si>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</si>
  <si>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</si>
  <si>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</si>
  <si>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</si>
  <si>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</si>
  <si>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</si>
  <si>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</si>
  <si>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</si>
  <si>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</si>
  <si>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</si>
  <si>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</si>
  <si>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</si>
  <si>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</si>
  <si>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</si>
  <si>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</si>
  <si>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</si>
  <si>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</si>
  <si>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</si>
  <si>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</si>
  <si>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</si>
  <si>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</si>
  <si>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</si>
  <si>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</si>
  <si>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</si>
  <si>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</si>
  <si>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</si>
  <si>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</si>
  <si>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</si>
  <si>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</si>
  <si>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</si>
  <si>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</si>
  <si>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</si>
  <si>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</si>
  <si>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</si>
  <si>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</si>
  <si>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</si>
  <si>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</si>
  <si>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</si>
  <si>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</si>
  <si>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</si>
  <si>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</si>
  <si>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</si>
  <si>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</si>
  <si>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</si>
  <si>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</si>
  <si>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</si>
  <si>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</si>
  <si>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</si>
  <si>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</si>
  <si>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</si>
  <si>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</si>
  <si>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</si>
  <si>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</si>
  <si>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</si>
  <si>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</si>
  <si>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</si>
  <si>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</si>
  <si>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</si>
  <si>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</si>
  <si>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</si>
  <si>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</si>
  <si>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</si>
  <si>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</si>
  <si>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</si>
  <si>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</si>
  <si>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</si>
  <si>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</si>
  <si>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</si>
  <si>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</si>
  <si>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</si>
  <si>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</si>
  <si>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</si>
  <si>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</si>
  <si>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</si>
  <si>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</si>
  <si>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</si>
  <si>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</si>
  <si>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</si>
  <si>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</si>
  <si>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</si>
  <si>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</si>
  <si>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</si>
  <si>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</si>
  <si>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</si>
  <si>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</si>
  <si>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</si>
  <si>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</si>
  <si>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</si>
  <si>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</si>
  <si>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</si>
  <si>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</si>
  <si>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</si>
  <si>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</si>
  <si>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</si>
  <si>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</si>
  <si>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</si>
  <si>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</si>
  <si>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</si>
  <si>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</si>
  <si>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</si>
  <si>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</si>
  <si>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</si>
  <si>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</si>
  <si>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</si>
  <si>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</si>
  <si>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</si>
  <si>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</si>
  <si>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</si>
  <si>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</si>
  <si>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</si>
  <si>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</si>
  <si>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</si>
  <si>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</si>
  <si>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</si>
  <si>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</si>
  <si>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</si>
  <si>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</si>
  <si>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</si>
  <si>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</si>
  <si>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</si>
  <si>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</si>
  <si>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</si>
  <si>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</si>
  <si>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</si>
  <si>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</si>
  <si>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</si>
  <si>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</si>
  <si>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</si>
  <si>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</si>
  <si>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</si>
  <si>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</si>
  <si>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</si>
  <si>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</si>
  <si>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</si>
  <si>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</si>
  <si>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</si>
  <si>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</si>
  <si>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</si>
  <si>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</si>
  <si>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</si>
  <si>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</si>
  <si>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</si>
  <si>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</si>
  <si>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</si>
  <si>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</si>
  <si>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</si>
  <si>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</si>
  <si>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</si>
  <si>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</si>
  <si>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</si>
  <si>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</si>
  <si>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</si>
  <si>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</si>
  <si>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</si>
  <si>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</si>
  <si>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</si>
  <si>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</si>
  <si>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</si>
  <si>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</si>
  <si>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</si>
  <si>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</si>
  <si>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</si>
  <si>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</si>
  <si>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</si>
  <si>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</si>
  <si>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</si>
  <si>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</si>
  <si>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</si>
  <si>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</si>
  <si>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</si>
  <si>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</si>
  <si>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</si>
  <si>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</si>
  <si>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</si>
  <si>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</si>
  <si>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</si>
  <si>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</si>
  <si>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</si>
  <si>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</si>
  <si>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</si>
  <si>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</si>
  <si>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</si>
  <si>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</si>
  <si>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</si>
  <si>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</si>
  <si>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</si>
  <si>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</si>
  <si>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</si>
  <si>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</si>
  <si>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</si>
  <si>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</si>
  <si>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</si>
  <si>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</si>
  <si>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</si>
  <si>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</si>
  <si>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</si>
  <si>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</si>
  <si>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</si>
  <si>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</si>
  <si>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</si>
  <si>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</si>
  <si>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</si>
  <si>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</si>
  <si>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</si>
  <si>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</si>
  <si>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</si>
  <si>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</si>
  <si>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</si>
  <si>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</si>
  <si>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</si>
  <si>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</si>
  <si>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</si>
  <si>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</si>
  <si>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</si>
  <si>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</si>
  <si>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</si>
  <si>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</si>
  <si>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</si>
  <si>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</si>
  <si>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</si>
  <si>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</si>
  <si>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</si>
  <si>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</si>
  <si>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</si>
  <si>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</si>
  <si>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</si>
  <si>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</si>
  <si>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</si>
  <si>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</si>
  <si>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</si>
  <si>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</si>
  <si>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</si>
  <si>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</si>
  <si>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</si>
  <si>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</si>
  <si>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</si>
  <si>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</si>
  <si>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</si>
  <si>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</si>
  <si>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</si>
  <si>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</si>
  <si>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</si>
  <si>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</si>
  <si>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</si>
  <si>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</si>
  <si>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</si>
  <si>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</si>
  <si>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</si>
  <si>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</si>
  <si>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</si>
  <si>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</si>
  <si>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</si>
  <si>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</si>
  <si>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</si>
  <si>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</si>
  <si>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</si>
  <si>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</si>
  <si>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</si>
  <si>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</si>
  <si>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</si>
  <si>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</si>
  <si>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</si>
  <si>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</si>
  <si>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</si>
  <si>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</si>
  <si>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</si>
  <si>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</si>
  <si>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</si>
  <si>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</si>
  <si>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</si>
  <si>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</si>
  <si>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</si>
  <si>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</si>
  <si>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</si>
  <si>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</si>
  <si>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</si>
  <si>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</si>
  <si>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</si>
  <si>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</si>
  <si>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</si>
  <si>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</si>
  <si>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</si>
  <si>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</si>
  <si>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</si>
  <si>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</si>
  <si>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</si>
  <si>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</si>
  <si>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</si>
  <si>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</si>
  <si>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</si>
  <si>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</si>
  <si>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</si>
  <si>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</si>
  <si>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</si>
  <si>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</si>
  <si>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</si>
  <si>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</si>
  <si>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</si>
  <si>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</si>
  <si>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</si>
  <si>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</si>
  <si>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</si>
  <si>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</si>
  <si>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</si>
  <si>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</si>
  <si>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</si>
  <si>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</si>
  <si>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</si>
  <si>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</si>
  <si>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</si>
  <si>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</si>
  <si>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</si>
  <si>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</si>
  <si>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</si>
  <si>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</si>
  <si>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</si>
  <si>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</si>
  <si>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</si>
  <si>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</si>
  <si>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</si>
  <si>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</si>
  <si>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</si>
  <si>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</si>
  <si>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</si>
  <si>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</si>
  <si>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</si>
  <si>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</si>
  <si>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</si>
  <si>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</si>
  <si>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</si>
  <si>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</si>
  <si>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</si>
  <si>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</si>
  <si>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</si>
  <si>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</si>
  <si>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</si>
  <si>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</si>
  <si>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</si>
  <si>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</si>
  <si>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</si>
  <si>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</si>
  <si>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</si>
  <si>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</si>
  <si>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</si>
  <si>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</si>
  <si>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</si>
  <si>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</si>
  <si>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</si>
  <si>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</si>
  <si>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</si>
  <si>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</si>
  <si>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</si>
  <si>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</si>
  <si>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</si>
  <si>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</si>
  <si>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</si>
  <si>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</si>
  <si>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</si>
  <si>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</si>
  <si>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</si>
  <si>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</si>
  <si>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</si>
  <si>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</si>
  <si>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</si>
  <si>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</si>
  <si>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</si>
  <si>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</si>
  <si>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</si>
  <si>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</si>
  <si>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</si>
  <si>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</si>
  <si>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</si>
  <si>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</si>
  <si>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</si>
  <si>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</si>
  <si>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</si>
  <si>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</si>
  <si>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</si>
  <si>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</si>
  <si>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</si>
  <si>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</si>
  <si>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</si>
  <si>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</si>
  <si>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</si>
  <si>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</si>
  <si>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</si>
  <si>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</si>
  <si>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</si>
  <si>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</si>
  <si>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</si>
  <si>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</si>
  <si>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</si>
  <si>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</si>
  <si>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</si>
  <si>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</si>
  <si>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</si>
  <si>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</si>
  <si>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</si>
  <si>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</si>
  <si>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</si>
  <si>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</si>
  <si>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</si>
  <si>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</si>
  <si>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</si>
  <si>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</si>
  <si>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</si>
  <si>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</si>
  <si>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</si>
  <si>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</si>
  <si>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</si>
  <si>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</si>
  <si>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</si>
  <si>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</si>
  <si>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</si>
  <si>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</si>
  <si>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</si>
  <si>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</si>
  <si>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</si>
  <si>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</si>
  <si>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</si>
  <si>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</si>
  <si>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</si>
  <si>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</si>
  <si>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</si>
  <si>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</si>
  <si>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</si>
  <si>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</si>
  <si>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</si>
  <si>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</si>
  <si>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</si>
  <si>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</si>
  <si>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</si>
  <si>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</si>
  <si>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</si>
  <si>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</si>
  <si>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</si>
  <si>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</si>
  <si>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</si>
  <si>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</si>
  <si>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</si>
  <si>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</si>
  <si>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</si>
  <si>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</si>
  <si>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</si>
  <si>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</si>
  <si>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</si>
  <si>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</si>
  <si>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</si>
  <si>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</si>
  <si>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</si>
  <si>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</si>
  <si>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</si>
  <si>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</si>
  <si>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</si>
  <si>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</si>
  <si>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</si>
  <si>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</si>
  <si>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</si>
  <si>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</si>
  <si>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</si>
  <si>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</si>
  <si>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</si>
  <si>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</si>
  <si>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</si>
  <si>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</si>
  <si>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</si>
  <si>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</si>
  <si>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</si>
  <si>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</si>
  <si>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</si>
  <si>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</si>
  <si>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</si>
  <si>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</si>
  <si>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</si>
  <si>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</si>
  <si>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</si>
  <si>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</si>
  <si>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</si>
  <si>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</si>
  <si>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</si>
  <si>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</si>
  <si>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</si>
  <si>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</si>
  <si>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</si>
  <si>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</si>
  <si>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</si>
  <si>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</si>
  <si>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</si>
  <si>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</si>
  <si>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</si>
  <si>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</si>
  <si>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</si>
  <si>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</si>
  <si>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</si>
  <si>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</si>
  <si>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</si>
  <si>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</si>
  <si>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</si>
  <si>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</si>
  <si>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</si>
  <si>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</si>
  <si>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</si>
  <si>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</si>
  <si>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</si>
  <si>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</si>
  <si>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</si>
  <si>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</si>
  <si>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</si>
  <si>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</si>
  <si>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</si>
  <si>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</si>
  <si>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</si>
  <si>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</si>
  <si>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</si>
  <si>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</si>
  <si>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</si>
  <si>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</si>
  <si>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</si>
  <si>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</si>
  <si>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</si>
  <si>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</si>
  <si>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</si>
  <si>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</si>
  <si>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</si>
  <si>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</si>
  <si>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</si>
  <si>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</si>
  <si>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</si>
  <si>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</si>
  <si>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</si>
  <si>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</si>
  <si>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</si>
  <si>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</si>
  <si>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</si>
  <si>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</si>
  <si>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</si>
  <si>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</si>
  <si>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</si>
  <si>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</si>
  <si>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</si>
  <si>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</si>
  <si>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</si>
  <si>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</si>
  <si>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</si>
  <si>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</si>
  <si>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</si>
  <si>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</si>
  <si>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</si>
  <si>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</si>
  <si>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</si>
  <si>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</si>
  <si>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</si>
  <si>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</si>
  <si>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</si>
  <si>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</si>
  <si>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</si>
  <si>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</si>
  <si>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</si>
  <si>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</si>
  <si>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</si>
  <si>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</si>
  <si>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</si>
  <si>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</si>
  <si>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</si>
  <si>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</si>
  <si>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</si>
  <si>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</si>
  <si>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</si>
  <si>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</si>
  <si>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</si>
  <si>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</si>
  <si>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</si>
  <si>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</si>
  <si>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</si>
  <si>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</si>
  <si>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</si>
  <si>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</si>
  <si>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</si>
  <si>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</si>
  <si>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</si>
  <si>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</si>
  <si>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</si>
  <si>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</si>
  <si>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</si>
  <si>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</si>
  <si>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</si>
  <si>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</si>
  <si>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</si>
  <si>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</si>
  <si>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</si>
  <si>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</si>
  <si>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</si>
  <si>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</si>
  <si>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</si>
  <si>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</si>
  <si>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</si>
  <si>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</si>
  <si>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</si>
  <si>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</si>
  <si>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</si>
  <si>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</si>
  <si>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</si>
  <si>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</si>
  <si>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</si>
  <si>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</si>
  <si>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</si>
  <si>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</si>
  <si>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</si>
  <si>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</si>
  <si>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</si>
  <si>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</si>
  <si>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</si>
  <si>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</si>
  <si>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</si>
  <si>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</si>
  <si>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</si>
  <si>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</si>
  <si>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</si>
  <si>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</si>
  <si>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</si>
  <si>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</si>
  <si>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</si>
  <si>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</si>
  <si>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</si>
  <si>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</si>
  <si>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</si>
  <si>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</si>
  <si>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</si>
  <si>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</si>
  <si>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</si>
  <si>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</si>
  <si>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</si>
  <si>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</si>
  <si>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</si>
  <si>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</si>
  <si>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</si>
  <si>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</si>
  <si>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</si>
  <si>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</si>
  <si>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</si>
  <si>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</si>
  <si>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</si>
  <si>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</si>
  <si>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</si>
  <si>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</si>
  <si>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</si>
  <si>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</si>
  <si>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</si>
  <si>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</si>
  <si>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</si>
  <si>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</si>
  <si>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</si>
  <si>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</si>
  <si>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</si>
  <si>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</si>
  <si>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</si>
  <si>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</si>
  <si>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</si>
  <si>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</si>
  <si>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</si>
  <si>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</si>
  <si>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</si>
  <si>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</si>
  <si>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</si>
  <si>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</si>
  <si>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</si>
  <si>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</si>
  <si>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</si>
  <si>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</si>
  <si>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</si>
  <si>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</si>
  <si>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</si>
  <si>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</si>
  <si>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</si>
  <si>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</si>
  <si>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</si>
  <si>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</si>
  <si>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</si>
  <si>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</si>
  <si>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</si>
  <si>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</si>
  <si>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</si>
  <si>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</si>
  <si>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</si>
  <si>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</si>
  <si>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</si>
  <si>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</si>
  <si>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</si>
  <si>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</si>
  <si>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</si>
  <si>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</si>
  <si>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</si>
  <si>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</si>
  <si>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</si>
  <si>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</si>
  <si>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</si>
  <si>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</si>
  <si>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</si>
  <si>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</si>
  <si>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</si>
  <si>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</si>
  <si>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</si>
  <si>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</si>
  <si>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</si>
  <si>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</si>
  <si>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</si>
  <si>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</si>
  <si>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</si>
  <si>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</si>
  <si>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</si>
  <si>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</si>
  <si>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</si>
  <si>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</si>
  <si>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</si>
  <si>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</si>
  <si>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</si>
  <si>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</si>
  <si>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</si>
  <si>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</si>
  <si>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</si>
  <si>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</si>
  <si>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</si>
  <si>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</si>
  <si>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</si>
  <si>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</si>
  <si>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</si>
  <si>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</si>
  <si>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</si>
  <si>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</si>
  <si>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</si>
  <si>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</si>
  <si>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</si>
  <si>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</si>
  <si>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</si>
  <si>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</si>
  <si>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</si>
  <si>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</si>
  <si>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</si>
  <si>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</si>
  <si>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</si>
  <si>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</si>
  <si>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</si>
  <si>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</si>
  <si>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</si>
  <si>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</si>
  <si>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</si>
  <si>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</si>
  <si>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</si>
  <si>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</si>
  <si>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</si>
  <si>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</si>
  <si>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</si>
  <si>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</si>
  <si>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</si>
  <si>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</si>
  <si>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</si>
  <si>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</si>
  <si>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</si>
  <si>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</si>
  <si>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</si>
  <si>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</si>
  <si>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</si>
  <si>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</si>
  <si>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</si>
  <si>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</si>
  <si>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</si>
  <si>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</si>
  <si>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</si>
  <si>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</si>
  <si>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</si>
  <si>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</si>
  <si>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</si>
  <si>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</si>
  <si>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</si>
  <si>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</si>
  <si>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</si>
  <si>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</si>
  <si>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</si>
  <si>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</si>
  <si>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</si>
  <si>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</si>
  <si>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</si>
  <si>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</si>
  <si>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</si>
  <si>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</si>
  <si>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</si>
  <si>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</si>
  <si>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</si>
  <si>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</si>
  <si>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</si>
  <si>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</si>
  <si>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</si>
  <si>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</si>
  <si>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</si>
  <si>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</si>
  <si>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</si>
  <si>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</si>
  <si>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</si>
  <si>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</si>
  <si>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</si>
  <si>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</si>
  <si>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</si>
  <si>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</si>
  <si>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</si>
  <si>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</si>
  <si>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</si>
  <si>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</si>
  <si>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</si>
  <si>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</si>
  <si>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</si>
  <si>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</si>
  <si>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</si>
  <si>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</si>
  <si>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</si>
  <si>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</si>
  <si>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</si>
  <si>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</si>
  <si>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</si>
  <si>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</si>
  <si>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</si>
  <si>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</si>
  <si>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</si>
  <si>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</si>
  <si>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</si>
  <si>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</si>
  <si>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</si>
  <si>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</si>
  <si>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</si>
  <si>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</si>
  <si>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</si>
  <si>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</si>
  <si>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</si>
  <si>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</si>
  <si>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</si>
  <si>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</si>
  <si>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</si>
  <si>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</si>
  <si>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</si>
  <si>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</si>
  <si>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</si>
  <si>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</si>
  <si>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</si>
  <si>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</si>
  <si>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</si>
  <si>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</si>
  <si>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</si>
  <si>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</si>
  <si>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</si>
  <si>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</si>
  <si>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</si>
  <si>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</si>
  <si>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</si>
  <si>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</si>
  <si>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</si>
  <si>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</si>
  <si>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</si>
  <si>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</si>
  <si>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</si>
  <si>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</si>
  <si>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</si>
  <si>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</si>
  <si>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</si>
  <si>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</si>
  <si>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</si>
  <si>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</si>
  <si>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</si>
  <si>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</si>
  <si>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</si>
  <si>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</si>
  <si>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</si>
  <si>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</si>
  <si>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</si>
  <si>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</si>
  <si>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</si>
  <si>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</si>
  <si>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</si>
  <si>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</si>
  <si>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</si>
  <si>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</si>
  <si>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</si>
  <si>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</si>
  <si>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</si>
  <si>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</si>
  <si>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</si>
  <si>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</si>
  <si>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</si>
  <si>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</si>
  <si>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</si>
  <si>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</si>
  <si>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</si>
  <si>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</si>
  <si>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</si>
  <si>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</si>
  <si>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</si>
  <si>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</si>
  <si>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</si>
  <si>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</si>
  <si>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</si>
  <si>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</si>
  <si>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</si>
  <si>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</si>
  <si>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</si>
  <si>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</si>
  <si>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</si>
  <si>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</si>
  <si>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</si>
  <si>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</si>
  <si>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</si>
  <si>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</si>
  <si>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</si>
  <si>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</si>
  <si>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</si>
  <si>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</si>
  <si>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</si>
  <si>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</si>
  <si>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</si>
  <si>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</si>
  <si>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</si>
  <si>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</si>
  <si>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</si>
  <si>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</si>
  <si>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</si>
  <si>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</si>
  <si>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</si>
  <si>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</si>
  <si>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</si>
  <si>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</si>
  <si>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</si>
  <si>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</si>
  <si>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</si>
  <si>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</si>
  <si>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</si>
  <si>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</si>
  <si>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</si>
  <si>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</si>
  <si>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</si>
  <si>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</si>
  <si>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</si>
  <si>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</si>
  <si>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</si>
  <si>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</si>
  <si>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</si>
  <si>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</si>
  <si>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</si>
  <si>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</si>
  <si>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</si>
  <si>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</si>
  <si>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</si>
  <si>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</si>
  <si>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</si>
  <si>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</si>
  <si>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</si>
  <si>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</si>
  <si>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</si>
  <si>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</si>
  <si>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</si>
  <si>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</si>
  <si>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</si>
  <si>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</si>
  <si>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</si>
  <si>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</si>
  <si>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</si>
  <si>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</si>
  <si>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</si>
  <si>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</si>
  <si>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</si>
  <si>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</si>
  <si>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</si>
  <si>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</si>
  <si>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</si>
  <si>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</si>
  <si>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</si>
  <si>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</si>
  <si>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</si>
  <si>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</si>
  <si>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</si>
  <si>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</si>
  <si>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</si>
  <si>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</si>
  <si>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</si>
  <si>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</si>
  <si>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</si>
  <si>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</si>
  <si>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</si>
  <si>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</si>
  <si>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</si>
  <si>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</si>
  <si>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</si>
  <si>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</si>
  <si>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</si>
  <si>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</si>
  <si>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</si>
  <si>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</si>
  <si>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</si>
  <si>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</si>
  <si>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</si>
  <si>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</si>
  <si>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</si>
  <si>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</si>
  <si>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</si>
  <si>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</si>
  <si>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</si>
  <si>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</si>
  <si>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</si>
  <si>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</si>
  <si>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</si>
  <si>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</si>
  <si>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</si>
  <si>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</si>
  <si>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</si>
  <si>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</si>
  <si>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</si>
  <si>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</si>
  <si>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</si>
  <si>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</si>
  <si>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</si>
  <si>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</si>
  <si>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</si>
  <si>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</si>
  <si>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</si>
  <si>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</si>
  <si>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</si>
  <si>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</si>
  <si>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</si>
  <si>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</si>
  <si>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</si>
  <si>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</si>
  <si>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</si>
  <si>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</si>
  <si>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</si>
  <si>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</si>
  <si>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</si>
  <si>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</si>
  <si>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</si>
  <si>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</si>
  <si>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</si>
  <si>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</si>
  <si>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</si>
  <si>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</si>
  <si>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</si>
  <si>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</si>
  <si>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</si>
  <si>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</si>
  <si>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</si>
  <si>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</si>
  <si>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</si>
  <si>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</si>
  <si>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</si>
  <si>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</si>
  <si>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</si>
  <si>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</si>
  <si>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</si>
  <si>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</si>
  <si>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</si>
  <si>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</si>
  <si>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</si>
  <si>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</si>
  <si>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</si>
  <si>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</si>
  <si>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</si>
  <si>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</si>
  <si>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</si>
  <si>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</si>
  <si>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</si>
  <si>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</si>
  <si>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</si>
  <si>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</si>
  <si>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</si>
  <si>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</si>
  <si>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</si>
  <si>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</si>
  <si>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</si>
  <si>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</si>
  <si>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</si>
  <si>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</si>
  <si>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</si>
  <si>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</si>
  <si>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</si>
  <si>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</si>
  <si>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</si>
  <si>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</si>
  <si>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</si>
  <si>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</si>
  <si>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</si>
  <si>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</si>
  <si>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</si>
  <si>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</si>
  <si>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</si>
  <si>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</si>
  <si>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</si>
  <si>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</si>
  <si>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</si>
  <si>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</si>
  <si>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</si>
  <si>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</si>
  <si>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</si>
  <si>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</si>
  <si>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</si>
  <si>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</si>
  <si>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</si>
  <si>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</si>
  <si>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</si>
  <si>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</si>
  <si>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</si>
  <si>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</si>
  <si>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</si>
  <si>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</si>
  <si>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</si>
  <si>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</si>
  <si>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</si>
  <si>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</si>
  <si>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</si>
  <si>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</si>
  <si>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</si>
  <si>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</si>
  <si>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</si>
  <si>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</si>
  <si>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</si>
  <si>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</si>
  <si>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</si>
  <si>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</si>
  <si>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</si>
  <si>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</si>
  <si>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</si>
  <si>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</si>
  <si>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</si>
  <si>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</si>
  <si>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</si>
  <si>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</si>
  <si>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</si>
  <si>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</si>
  <si>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</si>
  <si>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</si>
  <si>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</si>
  <si>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</si>
  <si>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</si>
  <si>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</si>
  <si>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</si>
  <si>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</si>
  <si>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</si>
  <si>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</si>
  <si>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</si>
  <si>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</si>
  <si>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</si>
  <si>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</si>
  <si>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</si>
  <si>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</si>
  <si>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</si>
  <si>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</si>
  <si>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</si>
  <si>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</si>
  <si>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</si>
  <si>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</si>
  <si>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</si>
  <si>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</si>
  <si>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</si>
  <si>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</si>
  <si>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</si>
  <si>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</si>
  <si>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</si>
  <si>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</si>
  <si>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</si>
  <si>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</si>
  <si>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</si>
  <si>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</si>
  <si>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</si>
  <si>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</si>
  <si>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</si>
  <si>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</si>
  <si>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</si>
  <si>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</si>
  <si>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</si>
  <si>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</si>
  <si>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</si>
  <si>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</si>
  <si>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</si>
  <si>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</si>
  <si>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</si>
  <si>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</si>
  <si>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</si>
  <si>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</si>
  <si>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</si>
  <si>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</si>
  <si>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</si>
  <si>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</si>
  <si>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</si>
  <si>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</si>
  <si>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</si>
  <si>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</si>
  <si>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</si>
  <si>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</si>
  <si>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</si>
  <si>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</si>
  <si>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</si>
  <si>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</si>
  <si>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</si>
  <si>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</si>
  <si>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</si>
  <si>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</si>
  <si>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</si>
  <si>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</si>
  <si>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</si>
  <si>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</si>
  <si>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</si>
  <si>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</si>
  <si>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</si>
  <si>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</si>
  <si>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</si>
  <si>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</si>
  <si>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</si>
  <si>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</si>
  <si>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</si>
  <si>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</si>
  <si>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</si>
  <si>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</si>
  <si>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</si>
  <si>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</si>
  <si>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</si>
  <si>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</si>
  <si>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</si>
  <si>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</si>
  <si>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</si>
  <si>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</si>
  <si>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</si>
  <si>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</si>
  <si>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</si>
  <si>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</si>
  <si>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</si>
  <si>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</si>
  <si>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</si>
  <si>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</si>
  <si>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</si>
  <si>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</si>
  <si>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</si>
  <si>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</si>
  <si>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</si>
  <si>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</si>
  <si>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</si>
  <si>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</si>
  <si>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</si>
  <si>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</si>
  <si>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</si>
  <si>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</si>
  <si>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</si>
  <si>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</si>
  <si>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</si>
  <si>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</si>
  <si>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</si>
  <si>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</si>
  <si>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</si>
  <si>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</si>
  <si>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</si>
  <si>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</si>
  <si>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</si>
  <si>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</si>
  <si>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</si>
  <si>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</si>
  <si>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</si>
  <si>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</si>
  <si>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</si>
  <si>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</si>
  <si>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</si>
  <si>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</si>
  <si>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</si>
  <si>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</si>
  <si>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</si>
  <si>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</si>
  <si>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</si>
  <si>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</si>
  <si>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</si>
  <si>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</si>
  <si>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</si>
  <si>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</si>
  <si>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</si>
  <si>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</si>
  <si>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</si>
  <si>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</si>
  <si>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</si>
  <si>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</si>
  <si>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</si>
  <si>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</si>
  <si>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</si>
  <si>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</si>
  <si>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</si>
  <si>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</si>
  <si>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</si>
  <si>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</si>
  <si>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</si>
  <si>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</si>
  <si>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</si>
  <si>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</si>
  <si>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</si>
  <si>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</si>
  <si>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</si>
  <si>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</si>
  <si>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</si>
  <si>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</si>
  <si>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</si>
  <si>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</si>
  <si>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</si>
  <si>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</si>
  <si>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</si>
  <si>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</si>
  <si>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</si>
  <si>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</si>
  <si>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</si>
  <si>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</si>
  <si>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</si>
  <si>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</si>
  <si>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</si>
  <si>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</si>
  <si>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</si>
  <si>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</si>
  <si>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</si>
  <si>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</si>
  <si>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</si>
  <si>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</si>
  <si>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</si>
  <si>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</si>
  <si>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</si>
  <si>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</si>
  <si>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</si>
  <si>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</si>
  <si>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</si>
  <si>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</si>
  <si>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</si>
  <si>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</si>
  <si>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</si>
  <si>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</si>
  <si>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</si>
  <si>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</si>
  <si>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</si>
  <si>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</si>
  <si>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</si>
  <si>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</si>
  <si>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</si>
  <si>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</si>
  <si>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</si>
  <si>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</si>
  <si>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</si>
  <si>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</si>
  <si>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</si>
  <si>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</si>
  <si>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</si>
  <si>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</si>
  <si>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</si>
  <si>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</si>
  <si>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</si>
  <si>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</si>
  <si>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</si>
  <si>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</si>
  <si>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</si>
  <si>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</si>
  <si>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</si>
  <si>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</si>
  <si>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</si>
  <si>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</si>
  <si>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</si>
  <si>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</si>
  <si>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</si>
  <si>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</si>
  <si>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</si>
  <si>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</si>
  <si>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</si>
  <si>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</si>
  <si>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</si>
  <si>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</si>
  <si>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</si>
  <si>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</si>
  <si>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</si>
  <si>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</si>
  <si>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</si>
  <si>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</si>
  <si>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</si>
  <si>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</si>
  <si>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</si>
  <si>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</si>
  <si>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</si>
  <si>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</si>
  <si>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</si>
  <si>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</si>
  <si>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</si>
  <si>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</si>
  <si>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</si>
  <si>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</si>
  <si>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</si>
  <si>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</si>
  <si>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</si>
  <si>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</si>
  <si>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</si>
  <si>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</si>
  <si>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</si>
  <si>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</si>
  <si>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</si>
  <si>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</si>
  <si>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</si>
  <si>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</si>
  <si>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</si>
  <si>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</si>
  <si>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</si>
  <si>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</si>
  <si>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</si>
  <si>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</si>
  <si>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</si>
  <si>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</si>
  <si>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</si>
  <si>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</si>
  <si>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</si>
  <si>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</si>
  <si>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</si>
  <si>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</si>
  <si>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</si>
  <si>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</si>
  <si>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</si>
  <si>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</si>
  <si>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</si>
  <si>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</si>
  <si>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</si>
  <si>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</si>
  <si>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</si>
  <si>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</si>
  <si>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</si>
  <si>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</si>
  <si>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</si>
  <si>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</si>
  <si>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</si>
  <si>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</si>
  <si>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</si>
  <si>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</si>
  <si>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</si>
  <si>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</si>
  <si>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</si>
  <si>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</si>
  <si>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</si>
  <si>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</si>
  <si>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</si>
  <si>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</si>
  <si>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</si>
  <si>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</si>
  <si>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</si>
  <si>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</si>
  <si>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</si>
  <si>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</si>
  <si>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</si>
  <si>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</si>
  <si>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</si>
  <si>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</si>
  <si>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</si>
  <si>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</si>
  <si>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</si>
  <si>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</si>
  <si>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</si>
  <si>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</si>
  <si>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</si>
  <si>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</si>
  <si>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</si>
  <si>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</si>
  <si>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</si>
  <si>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</si>
  <si>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</si>
  <si>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</si>
  <si>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</si>
  <si>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</si>
  <si>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</si>
  <si>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</si>
  <si>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</si>
  <si>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</si>
  <si>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</si>
  <si>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</si>
  <si>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</si>
  <si>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</si>
  <si>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</si>
  <si>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</si>
  <si>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</si>
  <si>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</si>
  <si>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</si>
  <si>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</si>
  <si>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</si>
  <si>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</si>
  <si>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</si>
  <si>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</si>
  <si>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</si>
  <si>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</si>
  <si>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</si>
  <si>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</si>
  <si>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</si>
  <si>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</si>
  <si>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</si>
  <si>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</si>
  <si>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</si>
  <si>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</si>
  <si>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</si>
  <si>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</si>
  <si>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</si>
  <si>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</si>
  <si>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</si>
  <si>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</si>
  <si>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</si>
  <si>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</si>
  <si>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</si>
  <si>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</si>
  <si>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</si>
  <si>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</si>
  <si>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</si>
  <si>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</si>
  <si>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</si>
  <si>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</si>
  <si>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</si>
  <si>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</si>
  <si>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</si>
  <si>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</si>
  <si>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</si>
  <si>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</si>
  <si>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</si>
  <si>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</si>
  <si>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</si>
  <si>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</si>
  <si>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</si>
  <si>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</si>
  <si>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</si>
  <si>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</si>
  <si>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</si>
  <si>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</si>
  <si>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</si>
  <si>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</si>
  <si>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</si>
  <si>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</si>
  <si>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</si>
  <si>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</si>
  <si>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</si>
  <si>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</si>
  <si>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</si>
  <si>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</si>
  <si>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</si>
  <si>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</si>
  <si>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</si>
  <si>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</si>
  <si>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</si>
  <si>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</si>
  <si>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</si>
  <si>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</si>
  <si>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</si>
  <si>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</si>
  <si>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</si>
  <si>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</si>
  <si>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</si>
  <si>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</si>
  <si>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</si>
  <si>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</si>
  <si>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</si>
  <si>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</si>
  <si>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</si>
  <si>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</si>
  <si>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</si>
  <si>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</si>
  <si>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</si>
  <si>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</si>
  <si>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</si>
  <si>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</si>
  <si>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</si>
  <si>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</si>
  <si>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</si>
  <si>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</si>
  <si>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</si>
  <si>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</si>
  <si>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</si>
  <si>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</si>
  <si>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</si>
  <si>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</si>
  <si>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</si>
  <si>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</si>
  <si>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</si>
  <si>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</si>
  <si>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</si>
  <si>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</si>
  <si>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</si>
  <si>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</si>
  <si>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</si>
  <si>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</si>
  <si>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</si>
  <si>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</si>
  <si>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</si>
  <si>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</si>
  <si>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</si>
  <si>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</si>
  <si>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</si>
  <si>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</si>
  <si>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</si>
  <si>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</si>
  <si>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</si>
  <si>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</si>
  <si>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</si>
  <si>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</si>
  <si>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</si>
  <si>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</si>
  <si>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</si>
  <si>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</si>
  <si>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</si>
  <si>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</si>
  <si>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</si>
  <si>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</si>
  <si>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</si>
  <si>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</si>
  <si>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</si>
  <si>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</si>
  <si>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</si>
  <si>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</si>
  <si>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</si>
  <si>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</si>
  <si>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</si>
  <si>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</si>
  <si>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</si>
  <si>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</si>
  <si>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</si>
  <si>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</si>
  <si>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</si>
  <si>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</si>
  <si>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</si>
  <si>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</si>
  <si>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</si>
  <si>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</si>
  <si>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</si>
  <si>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</si>
  <si>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</si>
  <si>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</si>
  <si>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</si>
  <si>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</si>
  <si>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</si>
  <si>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</si>
  <si>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</si>
  <si>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</si>
  <si>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</si>
  <si>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</si>
  <si>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</si>
  <si>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</si>
  <si>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</si>
  <si>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</si>
  <si>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</si>
  <si>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</si>
  <si>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</si>
  <si>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</si>
  <si>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</si>
  <si>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</si>
  <si>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</si>
  <si>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</si>
  <si>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</si>
  <si>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</si>
  <si>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</si>
  <si>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</si>
  <si>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</si>
  <si>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</si>
  <si>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</si>
  <si>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</si>
  <si>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</si>
  <si>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</si>
  <si>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</si>
  <si>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</si>
  <si>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</si>
  <si>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</si>
  <si>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</si>
  <si>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</si>
  <si>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</si>
  <si>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</si>
  <si>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</si>
  <si>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</si>
  <si>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</si>
  <si>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</si>
  <si>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</si>
  <si>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</si>
  <si>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</si>
  <si>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</si>
  <si>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</si>
  <si>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</si>
  <si>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</si>
  <si>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</si>
  <si>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</si>
  <si>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</si>
  <si>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</si>
  <si>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</si>
  <si>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</si>
  <si>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</si>
  <si>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</si>
  <si>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</si>
  <si>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</si>
  <si>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</si>
  <si>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</si>
  <si>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</si>
  <si>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</si>
  <si>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</si>
  <si>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</si>
  <si>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</si>
  <si>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</si>
  <si>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</si>
  <si>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</si>
  <si>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</si>
  <si>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</si>
  <si>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</si>
  <si>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</si>
  <si>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</si>
  <si>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</si>
  <si>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</si>
  <si>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</si>
  <si>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</si>
  <si>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</si>
  <si>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</si>
  <si>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</si>
  <si>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</si>
  <si>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</si>
  <si>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</si>
  <si>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</si>
  <si>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</si>
  <si>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</si>
  <si>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</si>
  <si>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</si>
  <si>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</si>
  <si>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</si>
  <si>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</si>
  <si>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</si>
  <si>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</si>
  <si>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</si>
  <si>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</si>
  <si>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</si>
  <si>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</si>
  <si>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</si>
  <si>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</si>
  <si>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</si>
  <si>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</si>
  <si>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</si>
  <si>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</si>
  <si>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</si>
  <si>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</si>
  <si>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</si>
  <si>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</si>
  <si>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</si>
  <si>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</si>
  <si>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</si>
  <si>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</si>
  <si>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</si>
  <si>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</si>
  <si>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</si>
  <si>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</si>
  <si>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</si>
  <si>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</si>
  <si>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</si>
  <si>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</si>
  <si>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</si>
  <si>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</si>
  <si>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</si>
  <si>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</si>
  <si>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</si>
  <si>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</si>
  <si>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</si>
  <si>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</si>
  <si>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</si>
  <si>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</si>
  <si>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</si>
  <si>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</si>
  <si>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</si>
  <si>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</si>
  <si>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</si>
  <si>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</si>
  <si>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</si>
  <si>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</si>
  <si>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</si>
  <si>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</si>
  <si>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</si>
  <si>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</si>
  <si>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</si>
  <si>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</si>
  <si>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</si>
  <si>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</si>
  <si>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</si>
  <si>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</si>
  <si>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</si>
  <si>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</si>
  <si>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</si>
  <si>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</si>
  <si>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</si>
  <si>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</si>
  <si>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</si>
  <si>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</si>
  <si>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</si>
  <si>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</si>
  <si>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</si>
  <si>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</si>
  <si>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</si>
  <si>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</si>
  <si>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</si>
  <si>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</si>
  <si>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</si>
  <si>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</si>
  <si>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</si>
  <si>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</si>
  <si>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</si>
  <si>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</si>
  <si>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</si>
  <si>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</si>
  <si>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</si>
  <si>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</si>
  <si>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</si>
  <si>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</si>
  <si>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</si>
  <si>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</si>
  <si>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</si>
  <si>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</si>
  <si>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</si>
  <si>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</si>
  <si>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</si>
  <si>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</si>
  <si>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</si>
  <si>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</si>
  <si>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</si>
  <si>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</si>
  <si>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</si>
  <si>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</si>
  <si>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</si>
  <si>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</si>
  <si>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</si>
  <si>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</si>
  <si>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</si>
  <si>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</si>
  <si>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</si>
  <si>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</si>
  <si>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</si>
  <si>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</si>
  <si>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</si>
  <si>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</si>
  <si>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</si>
  <si>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</si>
  <si>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</si>
  <si>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</si>
  <si>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</si>
  <si>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</si>
  <si>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</si>
  <si>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</si>
  <si>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</si>
  <si>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</si>
  <si>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</si>
  <si>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</si>
  <si>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</si>
  <si>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</si>
  <si>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</si>
  <si>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</si>
  <si>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</si>
  <si>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</si>
  <si>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</si>
  <si>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</si>
  <si>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</si>
  <si>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</si>
  <si>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</si>
  <si>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</si>
  <si>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</si>
  <si>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</si>
  <si>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</si>
  <si>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</si>
  <si>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</si>
  <si>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</si>
  <si>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</si>
  <si>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</si>
  <si>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</si>
  <si>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</si>
  <si>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</si>
  <si>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</si>
  <si>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</si>
  <si>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</si>
  <si>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</si>
  <si>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</si>
  <si>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</si>
  <si>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</si>
  <si>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</si>
  <si>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</si>
  <si>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</si>
  <si>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</si>
  <si>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</si>
  <si>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</si>
  <si>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</si>
  <si>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</si>
  <si>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</si>
  <si>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</si>
  <si>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</si>
  <si>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</si>
  <si>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</si>
  <si>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</si>
  <si>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</si>
  <si>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</si>
  <si>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</si>
  <si>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</si>
  <si>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</si>
  <si>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</si>
  <si>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</si>
  <si>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</si>
  <si>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</si>
  <si>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</si>
  <si>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</si>
  <si>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</si>
  <si>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</si>
  <si>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</si>
  <si>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</si>
  <si>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</si>
  <si>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</si>
  <si>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</si>
  <si>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</si>
  <si>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</si>
  <si>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</si>
  <si>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</si>
  <si>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</si>
  <si>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</si>
  <si>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</si>
  <si>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</si>
  <si>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</si>
  <si>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</si>
  <si>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</si>
  <si>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</si>
  <si>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</si>
  <si>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</si>
  <si>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</si>
  <si>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</si>
  <si>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</si>
  <si>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</si>
  <si>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</si>
  <si>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</si>
  <si>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</si>
  <si>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</si>
  <si>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</si>
  <si>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</si>
  <si>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</si>
  <si>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</si>
  <si>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</si>
  <si>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</si>
  <si>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</si>
  <si>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</si>
  <si>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</si>
  <si>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</si>
  <si>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</si>
  <si>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</si>
  <si>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</si>
  <si>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</si>
  <si>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</si>
  <si>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</si>
  <si>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</si>
  <si>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</si>
  <si>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</si>
  <si>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</si>
  <si>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</si>
  <si>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</si>
  <si>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</si>
  <si>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</si>
  <si>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</si>
  <si>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</si>
  <si>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</si>
  <si>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</si>
  <si>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</si>
  <si>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</si>
  <si>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</si>
  <si>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</si>
  <si>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</si>
  <si>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</si>
  <si>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</si>
  <si>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</si>
  <si>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</si>
  <si>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</si>
  <si>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</si>
  <si>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</si>
  <si>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</si>
  <si>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</si>
  <si>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</si>
  <si>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</si>
  <si>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</si>
  <si>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</si>
  <si>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</si>
  <si>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</si>
  <si>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</si>
  <si>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</si>
  <si>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</si>
  <si>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</si>
  <si>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</si>
  <si>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</si>
  <si>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</si>
  <si>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</si>
  <si>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</si>
  <si>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</si>
  <si>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</si>
  <si>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</si>
  <si>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</si>
  <si>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</si>
  <si>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</si>
  <si>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</si>
  <si>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</si>
  <si>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</si>
  <si>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</si>
  <si>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</si>
  <si>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</si>
  <si>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</si>
  <si>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</si>
  <si>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</si>
  <si>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</si>
  <si>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</si>
  <si>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</si>
  <si>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</si>
  <si>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</si>
  <si>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</si>
  <si>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</si>
  <si>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</si>
  <si>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</si>
  <si>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</si>
  <si>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</si>
  <si>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</si>
  <si>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</si>
  <si>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</si>
  <si>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</si>
  <si>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</si>
  <si>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</si>
  <si>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</si>
  <si>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</si>
  <si>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</si>
  <si>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</si>
  <si>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</si>
  <si>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</si>
  <si>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</si>
  <si>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</si>
  <si>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</si>
  <si>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</si>
  <si>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</si>
  <si>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</si>
  <si>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</si>
  <si>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</si>
  <si>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</si>
  <si>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</si>
  <si>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</si>
  <si>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</si>
  <si>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</si>
  <si>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</si>
  <si>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</si>
  <si>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</si>
  <si>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</si>
  <si>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</si>
  <si>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</si>
  <si>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</si>
  <si>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</si>
  <si>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</si>
  <si>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</si>
  <si>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</si>
  <si>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</si>
  <si>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</si>
  <si>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</si>
  <si>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</si>
  <si>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</si>
  <si>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</si>
  <si>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</si>
  <si>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</si>
  <si>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</si>
  <si>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</si>
  <si>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</si>
  <si>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</si>
  <si>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</si>
  <si>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</si>
  <si>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</si>
  <si>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</si>
  <si>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</si>
  <si>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</si>
  <si>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</si>
  <si>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</si>
  <si>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</si>
  <si>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</si>
  <si>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</si>
  <si>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</si>
  <si>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</si>
  <si>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</si>
  <si>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</si>
  <si>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</si>
  <si>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</si>
  <si>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</si>
  <si>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</si>
  <si>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</si>
  <si>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</si>
  <si>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</si>
  <si>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</si>
  <si>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</si>
  <si>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</si>
  <si>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</si>
  <si>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</si>
  <si>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</si>
  <si>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</si>
  <si>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</si>
  <si>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</si>
  <si>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</si>
  <si>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</si>
  <si>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</si>
  <si>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</si>
  <si>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</si>
  <si>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</si>
  <si>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</si>
  <si>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</si>
  <si>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</si>
  <si>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</si>
  <si>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</si>
  <si>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</si>
  <si>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</si>
  <si>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</si>
  <si>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</si>
  <si>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</si>
  <si>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</si>
  <si>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</si>
  <si>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</si>
  <si>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</si>
  <si>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</si>
  <si>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</si>
  <si>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</si>
  <si>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</si>
  <si>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</si>
  <si>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</si>
  <si>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</si>
  <si>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</si>
  <si>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</si>
  <si>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</si>
  <si>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</si>
  <si>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</si>
  <si>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</si>
  <si>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</si>
  <si>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</si>
  <si>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</si>
  <si>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</si>
  <si>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</si>
  <si>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</si>
  <si>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</si>
  <si>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</si>
  <si>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</si>
  <si>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</si>
  <si>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</si>
  <si>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</si>
  <si>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</si>
  <si>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</si>
  <si>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</si>
  <si>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</si>
  <si>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</si>
  <si>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</si>
  <si>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</si>
  <si>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</si>
  <si>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</si>
  <si>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</si>
  <si>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</si>
  <si>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</si>
  <si>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</si>
  <si>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</si>
  <si>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</si>
  <si>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</si>
  <si>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</si>
  <si>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</si>
  <si>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</si>
  <si>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</si>
  <si>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</si>
  <si>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</si>
  <si>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</si>
  <si>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</si>
  <si>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</si>
  <si>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</si>
  <si>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</si>
  <si>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</si>
  <si>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</si>
  <si>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</si>
  <si>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</si>
  <si>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</si>
  <si>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</si>
  <si>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</si>
  <si>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</si>
  <si>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</si>
  <si>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</si>
  <si>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</si>
  <si>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</si>
  <si>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</si>
  <si>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</si>
  <si>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</si>
  <si>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</si>
  <si>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</si>
  <si>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</si>
  <si>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</si>
  <si>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</si>
  <si>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</si>
  <si>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</si>
  <si>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</si>
  <si>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</si>
  <si>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</si>
  <si>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</si>
  <si>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</si>
  <si>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</si>
  <si>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</si>
  <si>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</si>
  <si>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</si>
  <si>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</si>
  <si>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</si>
  <si>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</si>
  <si>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</si>
  <si>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</si>
  <si>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</si>
  <si>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</si>
  <si>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</si>
  <si>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</si>
  <si>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</si>
  <si>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</si>
  <si>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</si>
  <si>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</si>
  <si>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</si>
  <si>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</si>
  <si>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</si>
  <si>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</si>
  <si>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</si>
  <si>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</si>
  <si>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</si>
  <si>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</si>
  <si>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</si>
  <si>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</si>
  <si>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</si>
  <si>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</si>
  <si>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</si>
  <si>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</si>
  <si>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</si>
  <si>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</si>
  <si>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</si>
  <si>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</si>
  <si>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</si>
  <si>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</si>
  <si>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</si>
  <si>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</si>
  <si>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</si>
  <si>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</si>
  <si>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</si>
  <si>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</si>
  <si>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</si>
  <si>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</si>
  <si>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</si>
  <si>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</si>
  <si>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</si>
  <si>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</si>
  <si>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</si>
  <si>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</si>
  <si>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</si>
  <si>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</si>
  <si>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</si>
  <si>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</si>
  <si>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</si>
  <si>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</si>
  <si>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</si>
  <si>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</si>
  <si>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</si>
  <si>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</si>
  <si>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</si>
  <si>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</si>
  <si>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</si>
  <si>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</si>
  <si>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</si>
  <si>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</si>
  <si>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</si>
  <si>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</si>
  <si>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</si>
  <si>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</si>
  <si>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</si>
  <si>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</si>
  <si>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</si>
  <si>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</si>
  <si>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</si>
  <si>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</si>
  <si>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</si>
  <si>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</si>
  <si>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</si>
  <si>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</si>
  <si>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</si>
  <si>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</si>
  <si>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</si>
  <si>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</si>
  <si>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</si>
  <si>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</si>
  <si>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</si>
  <si>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</si>
  <si>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</si>
  <si>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</si>
  <si>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</si>
  <si>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</si>
  <si>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</si>
  <si>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</si>
  <si>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</si>
  <si>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</si>
  <si>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</si>
  <si>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</si>
  <si>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</si>
  <si>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</si>
  <si>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</si>
  <si>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</si>
  <si>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</si>
  <si>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</si>
  <si>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</si>
  <si>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</si>
  <si>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</si>
  <si>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</si>
  <si>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</si>
  <si>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</si>
  <si>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</si>
  <si>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</si>
  <si>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</si>
  <si>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</si>
  <si>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</si>
  <si>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</si>
  <si>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</si>
  <si>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</si>
  <si>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</si>
  <si>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</si>
  <si>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</si>
  <si>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</si>
  <si>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</si>
  <si>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</si>
  <si>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</si>
  <si>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</si>
  <si>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</si>
  <si>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</si>
  <si>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</si>
  <si>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</si>
  <si>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</si>
  <si>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</si>
  <si>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</si>
  <si>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</si>
  <si>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</si>
  <si>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</si>
  <si>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</si>
  <si>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</si>
  <si>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</si>
  <si>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</si>
  <si>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</si>
  <si>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</si>
  <si>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</si>
  <si>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</si>
  <si>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</si>
  <si>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</si>
  <si>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</si>
  <si>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</si>
  <si>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</si>
  <si>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</si>
  <si>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</si>
  <si>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</si>
  <si>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</si>
  <si>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</si>
  <si>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</si>
  <si>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</si>
  <si>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</si>
  <si>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</si>
  <si>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</si>
  <si>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</si>
  <si>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</si>
  <si>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</si>
  <si>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</si>
  <si>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</si>
  <si>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</si>
  <si>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</si>
  <si>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</si>
  <si>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</si>
  <si>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</si>
  <si>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</si>
  <si>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</si>
  <si>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</si>
  <si>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</si>
  <si>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</si>
  <si>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</si>
  <si>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</si>
  <si>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</si>
  <si>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</si>
  <si>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</si>
  <si>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</si>
  <si>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</si>
  <si>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</si>
  <si>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</si>
  <si>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</si>
  <si>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</si>
  <si>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</si>
  <si>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</si>
  <si>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</si>
  <si>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</si>
  <si>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</si>
  <si>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</si>
  <si>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</si>
  <si>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</si>
  <si>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</si>
  <si>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</si>
  <si>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</si>
  <si>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</si>
  <si>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</si>
  <si>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</si>
  <si>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</si>
  <si>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</si>
  <si>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</si>
  <si>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</si>
  <si>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</si>
  <si>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</si>
  <si>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</si>
  <si>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</si>
  <si>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</si>
  <si>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</si>
  <si>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</si>
  <si>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</si>
  <si>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</si>
  <si>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</si>
  <si>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</si>
  <si>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</si>
  <si>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</si>
  <si>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</si>
  <si>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</si>
  <si>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</si>
  <si>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</si>
  <si>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</si>
  <si>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</si>
  <si>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</si>
  <si>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</si>
  <si>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</si>
  <si>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</si>
  <si>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</si>
  <si>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</si>
  <si>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</si>
  <si>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</si>
  <si>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</si>
  <si>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</si>
  <si>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</si>
  <si>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</si>
  <si>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</si>
  <si>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</si>
  <si>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</si>
  <si>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</si>
  <si>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</si>
  <si>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</si>
  <si>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</si>
  <si>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</si>
  <si>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</si>
  <si>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</si>
  <si>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</si>
  <si>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</si>
  <si>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</si>
  <si>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</si>
  <si>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</si>
  <si>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</si>
  <si>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</si>
  <si>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</si>
  <si>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</si>
  <si>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</si>
  <si>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</si>
  <si>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</si>
  <si>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</si>
  <si>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</si>
  <si>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</si>
  <si>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</si>
  <si>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</si>
  <si>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</si>
  <si>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</si>
  <si>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</si>
  <si>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</si>
  <si>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</si>
  <si>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</si>
  <si>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</si>
  <si>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</si>
  <si>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</si>
  <si>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</si>
  <si>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</si>
  <si>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</si>
  <si>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</si>
  <si>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</si>
  <si>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</si>
  <si>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</si>
  <si>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</si>
  <si>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</si>
  <si>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</si>
  <si>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</si>
  <si>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</si>
  <si>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</si>
  <si>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</si>
  <si>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</si>
  <si>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</si>
  <si>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</si>
  <si>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</si>
  <si>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</si>
  <si>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</si>
  <si>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</si>
  <si>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</si>
  <si>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</si>
  <si>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</si>
  <si>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</si>
  <si>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</si>
  <si>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</si>
  <si>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</si>
  <si>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</si>
  <si>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</si>
  <si>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</si>
  <si>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</si>
  <si>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</si>
  <si>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</si>
  <si>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</si>
  <si>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</si>
  <si>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</si>
  <si>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</si>
  <si>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</si>
  <si>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</si>
  <si>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</si>
  <si>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</si>
  <si>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</si>
  <si>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</si>
  <si>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</si>
  <si>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</si>
  <si>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</si>
  <si>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</si>
  <si>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</si>
  <si>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</si>
  <si>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</si>
  <si>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</si>
  <si>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</si>
  <si>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</si>
  <si>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</si>
  <si>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</si>
  <si>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</si>
  <si>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</si>
  <si>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</si>
  <si>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</si>
  <si>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</si>
  <si>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</si>
  <si>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</si>
  <si>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</si>
  <si>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</si>
  <si>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</si>
  <si>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</si>
  <si>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</si>
  <si>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</si>
  <si>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</si>
  <si>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</si>
  <si>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</si>
  <si>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</si>
  <si>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</si>
  <si>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</si>
  <si>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</si>
  <si>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</si>
  <si>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</si>
  <si>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</si>
  <si>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</si>
  <si>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</si>
  <si>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</si>
  <si>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</si>
  <si>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</si>
  <si>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</si>
  <si>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</si>
  <si>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</si>
  <si>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</si>
  <si>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</si>
  <si>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</si>
  <si>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</si>
  <si>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</si>
  <si>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</si>
  <si>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</si>
  <si>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</si>
  <si>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</si>
  <si>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</si>
  <si>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</si>
  <si>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</si>
  <si>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</si>
  <si>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</si>
  <si>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</si>
  <si>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</si>
  <si>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</si>
  <si>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</si>
  <si>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</si>
  <si>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</si>
  <si>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</si>
  <si>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</si>
  <si>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</si>
  <si>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</si>
  <si>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</si>
  <si>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</si>
  <si>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</si>
  <si>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</si>
  <si>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</si>
  <si>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</si>
  <si>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</si>
  <si>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</si>
  <si>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</si>
  <si>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</si>
  <si>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</si>
  <si>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</si>
  <si>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</si>
  <si>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</si>
  <si>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</si>
  <si>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</si>
  <si>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</si>
  <si>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</si>
  <si>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</si>
  <si>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</si>
  <si>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</si>
  <si>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</si>
  <si>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</si>
  <si>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</si>
  <si>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</si>
  <si>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</si>
  <si>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</si>
  <si>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</si>
  <si>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</si>
  <si>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</si>
  <si>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</si>
  <si>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</si>
  <si>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</si>
  <si>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</si>
  <si>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</si>
  <si>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</si>
  <si>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</si>
  <si>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</si>
  <si>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</si>
  <si>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</si>
  <si>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</si>
  <si>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</si>
  <si>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</si>
  <si>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</si>
  <si>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</si>
  <si>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</si>
  <si>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</si>
  <si>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</si>
  <si>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</si>
  <si>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</si>
  <si>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</si>
  <si>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</si>
  <si>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</si>
  <si>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</si>
  <si>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</si>
  <si>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</si>
  <si>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</si>
  <si>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</si>
  <si>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</si>
  <si>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</si>
  <si>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</si>
  <si>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</si>
  <si>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</si>
  <si>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</si>
  <si>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</si>
  <si>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</si>
  <si>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</si>
  <si>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</si>
  <si>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</si>
  <si>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</si>
  <si>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</si>
  <si>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</si>
  <si>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</si>
  <si>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</si>
  <si>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</si>
  <si>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</si>
  <si>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</si>
  <si>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</si>
  <si>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</si>
  <si>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</si>
  <si>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</si>
  <si>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</si>
  <si>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</si>
  <si>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</si>
  <si>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</si>
  <si>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</si>
  <si>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</si>
  <si>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</si>
  <si>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</si>
  <si>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</si>
  <si>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</si>
  <si>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</si>
  <si>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</si>
  <si>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</si>
  <si>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</si>
  <si>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</si>
  <si>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</si>
  <si>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</si>
  <si>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</si>
  <si>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</si>
  <si>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</si>
  <si>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</si>
  <si>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</si>
  <si>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</si>
  <si>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</si>
  <si>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</si>
  <si>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</si>
  <si>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</si>
  <si>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</si>
  <si>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</si>
  <si>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</si>
  <si>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</si>
  <si>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</si>
  <si>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</si>
  <si>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</si>
  <si>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</si>
  <si>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</si>
  <si>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</si>
  <si>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</si>
  <si>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</si>
  <si>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</si>
  <si>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</si>
  <si>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</si>
  <si>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</si>
  <si>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</si>
  <si>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</si>
  <si>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</si>
  <si>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</si>
  <si>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</si>
  <si>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</si>
  <si>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</si>
  <si>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</si>
  <si>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</si>
  <si>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</si>
  <si>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</si>
  <si>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</si>
  <si>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</si>
  <si>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</si>
  <si>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</si>
  <si>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</si>
  <si>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</si>
  <si>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</si>
  <si>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</si>
  <si>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</si>
  <si>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</si>
  <si>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</si>
  <si>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</si>
  <si>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</si>
  <si>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</si>
  <si>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</si>
  <si>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</si>
  <si>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</si>
  <si>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</si>
  <si>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</si>
  <si>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</si>
  <si>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</si>
  <si>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</si>
  <si>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</si>
  <si>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</si>
  <si>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</si>
  <si>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</si>
  <si>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</si>
  <si>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</si>
  <si>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</si>
  <si>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</si>
  <si>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</si>
  <si>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</si>
  <si>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</si>
  <si>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</si>
  <si>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</si>
  <si>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</si>
  <si>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</si>
  <si>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</si>
  <si>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</si>
  <si>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</si>
  <si>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</si>
  <si>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</si>
  <si>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</si>
  <si>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</si>
  <si>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</si>
  <si>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</si>
  <si>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</si>
  <si>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</si>
  <si>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</si>
  <si>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</si>
  <si>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</si>
  <si>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</si>
  <si>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</si>
  <si>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</si>
  <si>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</si>
  <si>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</si>
  <si>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</si>
  <si>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</si>
  <si>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</si>
  <si>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</si>
  <si>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</si>
  <si>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</si>
  <si>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</si>
  <si>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</si>
  <si>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</si>
  <si>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</si>
  <si>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</si>
  <si>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</si>
  <si>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</si>
  <si>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</si>
  <si>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</si>
  <si>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</si>
  <si>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</si>
  <si>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</si>
  <si>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</si>
  <si>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</si>
  <si>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</si>
  <si>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</si>
  <si>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</si>
  <si>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</si>
  <si>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</si>
  <si>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</si>
  <si>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</si>
  <si>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</si>
  <si>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</si>
  <si>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</si>
  <si>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</si>
  <si>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</si>
  <si>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</si>
  <si>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</si>
  <si>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</si>
  <si>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</si>
  <si>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</si>
  <si>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</si>
  <si>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</si>
  <si>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</si>
  <si>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</si>
  <si>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</si>
  <si>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</si>
  <si>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</si>
  <si>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</si>
  <si>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</si>
  <si>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</si>
  <si>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</si>
  <si>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</si>
  <si>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</si>
  <si>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</si>
  <si>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</si>
  <si>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</si>
  <si>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</si>
  <si>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</si>
  <si>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</si>
  <si>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</si>
  <si>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</si>
  <si>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</si>
  <si>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</si>
  <si>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</si>
  <si>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</si>
  <si>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</si>
  <si>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</si>
  <si>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</si>
  <si>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</si>
  <si>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</si>
  <si>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</si>
  <si>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</si>
  <si>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</si>
  <si>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</si>
  <si>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</si>
  <si>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</si>
  <si>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</si>
  <si>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</si>
  <si>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</si>
  <si>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</si>
  <si>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</si>
  <si>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</si>
  <si>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</si>
  <si>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</si>
  <si>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</si>
  <si>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</si>
  <si>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</si>
  <si>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</si>
  <si>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</si>
  <si>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</si>
  <si>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</si>
  <si>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</si>
  <si>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</si>
  <si>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</si>
  <si>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</si>
  <si>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</si>
  <si>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</si>
  <si>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</si>
  <si>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</si>
  <si>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</si>
  <si>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</si>
  <si>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</si>
  <si>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</si>
  <si>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</si>
  <si>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</si>
  <si>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</si>
  <si>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</si>
  <si>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</si>
  <si>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</si>
  <si>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</si>
  <si>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</si>
  <si>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</si>
  <si>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</si>
  <si>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</si>
  <si>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</si>
  <si>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</si>
  <si>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</si>
  <si>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</si>
  <si>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</si>
  <si>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</si>
  <si>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</si>
  <si>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</si>
  <si>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</si>
  <si>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</si>
  <si>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</si>
  <si>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</si>
  <si>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</si>
  <si>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</si>
  <si>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</si>
  <si>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</si>
  <si>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</si>
  <si>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</si>
  <si>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</si>
  <si>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</si>
  <si>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</si>
  <si>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</si>
  <si>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</si>
  <si>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</si>
  <si>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</si>
  <si>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</si>
  <si>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</si>
  <si>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</si>
  <si>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</si>
  <si>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</si>
  <si>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</si>
  <si>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</si>
  <si>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</si>
  <si>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</si>
  <si>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</si>
  <si>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</si>
  <si>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</si>
  <si>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</si>
  <si>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</si>
  <si>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</si>
  <si>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</si>
  <si>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</si>
  <si>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</si>
  <si>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</si>
  <si>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</si>
  <si>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</si>
  <si>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</si>
  <si>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</si>
  <si>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</si>
  <si>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</si>
  <si>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</si>
  <si>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</si>
  <si>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</si>
  <si>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</si>
  <si>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</si>
  <si>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</si>
  <si>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</si>
  <si>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</si>
  <si>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</si>
  <si>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</si>
  <si>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</si>
  <si>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</si>
  <si>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</si>
  <si>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</si>
  <si>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</si>
  <si>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</si>
  <si>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</si>
  <si>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</si>
  <si>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</si>
  <si>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</si>
  <si>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</si>
  <si>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</si>
  <si>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</si>
  <si>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</si>
  <si>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</si>
  <si>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</si>
  <si>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</si>
  <si>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</si>
  <si>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</si>
  <si>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</si>
  <si>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</si>
  <si>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</si>
  <si>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</si>
  <si>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</si>
  <si>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</si>
  <si>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</si>
  <si>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</si>
  <si>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</si>
  <si>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</si>
  <si>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</si>
  <si>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</si>
  <si>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</si>
  <si>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</si>
  <si>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</si>
  <si>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</si>
  <si>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</si>
  <si>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</si>
  <si>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</si>
  <si>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</si>
  <si>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</si>
  <si>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</si>
  <si>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</si>
  <si>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</si>
  <si>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</si>
  <si>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</si>
  <si>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</si>
  <si>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</si>
  <si>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</si>
  <si>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</si>
  <si>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</si>
  <si>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</si>
  <si>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</si>
  <si>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</si>
  <si>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</si>
  <si>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</si>
  <si>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</si>
  <si>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</si>
  <si>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</si>
  <si>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</si>
  <si>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</si>
  <si>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</si>
  <si>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</si>
  <si>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</si>
  <si>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</si>
  <si>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</si>
  <si>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</si>
  <si>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</si>
  <si>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</si>
  <si>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</si>
  <si>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</si>
  <si>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</si>
  <si>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</si>
  <si>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</si>
  <si>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</si>
  <si>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</si>
  <si>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</si>
  <si>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</si>
  <si>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</si>
  <si>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</si>
  <si>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</si>
  <si>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</si>
  <si>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</si>
  <si>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</si>
  <si>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</si>
  <si>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</si>
  <si>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</si>
  <si>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</si>
  <si>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</si>
  <si>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</si>
  <si>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</si>
  <si>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</si>
  <si>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</si>
  <si>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</si>
  <si>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</si>
  <si>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</si>
  <si>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</si>
  <si>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</si>
  <si>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</si>
  <si>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</si>
  <si>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</si>
  <si>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</si>
  <si>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</si>
  <si>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</si>
  <si>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</si>
  <si>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</si>
  <si>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</si>
  <si>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</si>
  <si>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</si>
  <si>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</si>
  <si>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</si>
  <si>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</si>
  <si>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</si>
  <si>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</si>
  <si>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</si>
  <si>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</si>
  <si>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</si>
  <si>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</si>
  <si>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</si>
  <si>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</si>
  <si>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</si>
  <si>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</si>
  <si>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</si>
  <si>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</si>
  <si>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</si>
  <si>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</si>
  <si>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</si>
  <si>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</si>
  <si>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</si>
  <si>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</si>
  <si>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</si>
  <si>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</si>
  <si>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</si>
  <si>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</si>
  <si>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</si>
  <si>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</si>
  <si>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</si>
  <si>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</si>
  <si>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</si>
  <si>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</si>
  <si>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</si>
  <si>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</si>
  <si>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</si>
  <si>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</si>
  <si>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</si>
  <si>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</si>
  <si>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</si>
  <si>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</si>
  <si>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</si>
  <si>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</si>
  <si>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</si>
  <si>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</si>
  <si>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</si>
  <si>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</si>
  <si>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</si>
  <si>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</si>
  <si>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</si>
  <si>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</si>
  <si>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</si>
  <si>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</si>
  <si>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</si>
  <si>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</si>
  <si>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</si>
  <si>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</si>
  <si>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</si>
  <si>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</si>
  <si>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</si>
  <si>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</si>
  <si>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</si>
  <si>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</si>
  <si>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</si>
  <si>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</si>
  <si>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</si>
  <si>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</si>
  <si>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</si>
  <si>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</si>
  <si>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</si>
  <si>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</si>
  <si>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</si>
  <si>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</si>
  <si>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</si>
  <si>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</si>
  <si>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</si>
  <si>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</si>
  <si>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</si>
  <si>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</si>
  <si>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</si>
  <si>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</si>
  <si>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</si>
  <si>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</si>
  <si>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</si>
  <si>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</si>
  <si>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</si>
  <si>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</si>
  <si>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</si>
  <si>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</si>
  <si>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</si>
  <si>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</si>
  <si>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</si>
  <si>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</si>
  <si>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</si>
  <si>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</si>
  <si>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</si>
  <si>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</si>
  <si>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</si>
  <si>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</si>
  <si>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</si>
  <si>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</si>
  <si>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</si>
  <si>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</si>
  <si>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</si>
  <si>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</si>
  <si>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</si>
  <si>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</si>
  <si>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</si>
  <si>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</si>
  <si>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</si>
  <si>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</si>
  <si>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</si>
  <si>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</si>
  <si>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</si>
  <si>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</si>
  <si>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</si>
  <si>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</si>
  <si>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</si>
  <si>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</si>
  <si>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</si>
  <si>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</si>
  <si>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</si>
  <si>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</si>
  <si>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</si>
  <si>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</si>
  <si>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</si>
  <si>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</si>
  <si>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</si>
  <si>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</si>
  <si>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</si>
  <si>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</si>
  <si>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</si>
  <si>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</si>
  <si>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</si>
  <si>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</si>
  <si>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</si>
  <si>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</si>
  <si>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</si>
  <si>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</si>
  <si>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</si>
  <si>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</si>
  <si>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</si>
  <si>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</si>
  <si>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</si>
  <si>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</si>
  <si>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</si>
  <si>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</si>
  <si>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</si>
  <si>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</si>
  <si>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</si>
  <si>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</si>
  <si>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</si>
  <si>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</si>
  <si>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</si>
  <si>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</si>
  <si>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</si>
  <si>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</si>
  <si>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</si>
  <si>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</si>
  <si>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</si>
  <si>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</si>
  <si>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</si>
  <si>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</si>
  <si>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</si>
  <si>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</si>
  <si>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</si>
  <si>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</si>
  <si>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</si>
  <si>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</si>
  <si>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</si>
  <si>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</si>
  <si>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</si>
  <si>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</si>
  <si>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</si>
  <si>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</si>
  <si>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</si>
  <si>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</si>
  <si>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</si>
  <si>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</si>
  <si>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</si>
  <si>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</si>
  <si>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</si>
  <si>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</si>
  <si>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</si>
  <si>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</si>
  <si>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</si>
  <si>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</si>
  <si>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</si>
  <si>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</si>
  <si>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</si>
  <si>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</si>
  <si>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</si>
  <si>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</si>
  <si>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</si>
  <si>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</si>
  <si>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</si>
  <si>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</si>
  <si>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</si>
  <si>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</si>
  <si>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</si>
  <si>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</si>
  <si>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</si>
  <si>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</si>
  <si>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</si>
  <si>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</si>
  <si>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</si>
  <si>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</si>
  <si>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</si>
  <si>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</si>
  <si>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</si>
  <si>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</si>
  <si>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</si>
  <si>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</si>
  <si>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</si>
  <si>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</si>
  <si>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</si>
  <si>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</si>
  <si>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</si>
  <si>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</si>
  <si>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</si>
  <si>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</si>
  <si>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</si>
  <si>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</si>
  <si>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</si>
  <si>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</si>
  <si>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</si>
  <si>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</si>
  <si>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</si>
  <si>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</si>
  <si>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</si>
  <si>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</si>
  <si>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</si>
  <si>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</si>
  <si>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</si>
  <si>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</si>
  <si>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</si>
  <si>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</si>
  <si>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</si>
  <si>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</si>
  <si>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</si>
  <si>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</si>
  <si>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</si>
  <si>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</si>
  <si>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</si>
  <si>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</si>
  <si>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</si>
  <si>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</si>
  <si>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</si>
  <si>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</si>
  <si>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</si>
  <si>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</si>
  <si>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</si>
  <si>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</si>
  <si>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</si>
  <si>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</si>
  <si>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</si>
  <si>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</si>
  <si>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</si>
  <si>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</si>
  <si>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</si>
  <si>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</si>
  <si>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</si>
  <si>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</si>
  <si>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</si>
  <si>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</si>
  <si>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</si>
  <si>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</si>
  <si>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</si>
  <si>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</si>
  <si>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</si>
  <si>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</si>
  <si>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</si>
  <si>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</si>
  <si>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</si>
  <si>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</si>
  <si>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</si>
  <si>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</si>
  <si>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</si>
  <si>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</si>
  <si>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</si>
  <si>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</si>
  <si>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</si>
  <si>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</si>
  <si>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</si>
  <si>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</si>
  <si>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</si>
  <si>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</si>
  <si>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</si>
  <si>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</si>
  <si>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</si>
  <si>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</si>
  <si>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</si>
  <si>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</si>
  <si>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</si>
  <si>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</si>
  <si>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</si>
  <si>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</si>
  <si>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</si>
  <si>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</si>
  <si>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</si>
  <si>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</si>
  <si>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</si>
  <si>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</si>
  <si>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</si>
  <si>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</si>
  <si>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</si>
  <si>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</si>
  <si>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</si>
  <si>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</si>
  <si>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</si>
  <si>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</si>
  <si>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</si>
  <si>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</si>
  <si>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</si>
  <si>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</si>
  <si>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</si>
  <si>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</si>
  <si>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</si>
  <si>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</si>
  <si>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</si>
  <si>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</si>
  <si>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</si>
  <si>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</si>
  <si>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</si>
  <si>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</si>
  <si>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</si>
  <si>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</si>
  <si>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</si>
  <si>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</si>
  <si>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</si>
  <si>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</si>
  <si>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</si>
  <si>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</si>
  <si>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</si>
  <si>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</si>
  <si>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</si>
  <si>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</si>
  <si>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</si>
  <si>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</si>
  <si>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</si>
  <si>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</si>
  <si>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</si>
  <si>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</si>
  <si>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</si>
  <si>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</si>
  <si>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</si>
  <si>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</si>
  <si>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</si>
  <si>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</si>
  <si>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</si>
  <si>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</si>
  <si>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</si>
  <si>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</si>
  <si>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</si>
  <si>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</si>
  <si>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</si>
  <si>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</si>
  <si>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</si>
  <si>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</si>
  <si>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</si>
  <si>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</si>
  <si>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</si>
  <si>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</si>
  <si>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</si>
  <si>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</si>
  <si>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</si>
  <si>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</si>
  <si>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</si>
  <si>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</si>
  <si>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</si>
  <si>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</si>
  <si>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</si>
  <si>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</si>
  <si>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</si>
  <si>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</si>
  <si>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</si>
  <si>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</si>
  <si>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</si>
  <si>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</si>
  <si>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</si>
  <si>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</si>
  <si>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</si>
  <si>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</si>
  <si>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</si>
  <si>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</si>
  <si>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</si>
  <si>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</si>
  <si>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</si>
  <si>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</si>
  <si>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</si>
  <si>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</si>
  <si>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</si>
  <si>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</si>
  <si>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</si>
  <si>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</si>
  <si>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</si>
  <si>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</si>
  <si>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</si>
  <si>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</si>
  <si>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</si>
  <si>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</si>
  <si>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</si>
  <si>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</si>
  <si>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</si>
  <si>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</si>
  <si>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</si>
  <si>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</si>
  <si>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</si>
  <si>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</si>
  <si>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</si>
  <si>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</si>
  <si>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</si>
  <si>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</si>
  <si>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</si>
  <si>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</si>
  <si>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</si>
  <si>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</si>
  <si>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</si>
  <si>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</si>
  <si>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</si>
  <si>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</si>
  <si>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</si>
  <si>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</si>
  <si>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</si>
  <si>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</si>
  <si>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</si>
  <si>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</si>
  <si>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</si>
  <si>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</si>
  <si>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</si>
  <si>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</si>
  <si>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</si>
  <si>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</si>
  <si>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</si>
  <si>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</si>
  <si>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</si>
  <si>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</si>
  <si>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</si>
  <si>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</si>
  <si>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</si>
  <si>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</si>
  <si>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</si>
  <si>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</si>
  <si>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</si>
  <si>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</si>
  <si>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</si>
  <si>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</si>
  <si>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</si>
  <si>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</si>
  <si>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</si>
  <si>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</si>
  <si>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</si>
  <si>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</si>
  <si>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</si>
  <si>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</si>
  <si>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</si>
  <si>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</si>
  <si>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</si>
  <si>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</si>
  <si>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</si>
  <si>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</si>
  <si>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</si>
  <si>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</si>
  <si>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</si>
  <si>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</si>
  <si>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</si>
  <si>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</si>
  <si>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</si>
  <si>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</si>
  <si>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</si>
  <si>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</si>
  <si>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</si>
  <si>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</si>
  <si>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</si>
  <si>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</si>
  <si>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</si>
  <si>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</si>
  <si>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</si>
  <si>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</si>
  <si>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</si>
  <si>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</si>
  <si>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</si>
  <si>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</si>
  <si>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</si>
  <si>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</si>
  <si>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</si>
  <si>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</si>
  <si>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</si>
  <si>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</si>
  <si>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</si>
  <si>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</si>
  <si>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</si>
  <si>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</si>
  <si>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</si>
  <si>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</si>
  <si>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</si>
  <si>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</si>
  <si>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</si>
  <si>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</si>
  <si>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</si>
  <si>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</si>
  <si>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</si>
  <si>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</si>
  <si>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</si>
  <si>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</si>
  <si>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</si>
  <si>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</si>
  <si>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</si>
  <si>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</si>
  <si>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</si>
  <si>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</si>
  <si>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</si>
  <si>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</si>
  <si>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</si>
  <si>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</si>
  <si>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</si>
  <si>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</si>
  <si>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</si>
  <si>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</si>
  <si>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</si>
  <si>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</si>
  <si>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</si>
  <si>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</si>
  <si>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</si>
  <si>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</si>
  <si>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</si>
  <si>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</si>
  <si>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</si>
  <si>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</si>
  <si>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</si>
  <si>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</si>
  <si>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</si>
  <si>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</si>
  <si>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</si>
  <si>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</si>
  <si>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</si>
  <si>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</si>
  <si>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</si>
  <si>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</si>
  <si>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</si>
  <si>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</si>
  <si>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</si>
  <si>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</si>
  <si>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</si>
  <si>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</si>
  <si>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</si>
  <si>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</si>
  <si>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</si>
  <si>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</si>
  <si>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</si>
  <si>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</si>
  <si>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</si>
  <si>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</si>
  <si>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</si>
  <si>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</si>
  <si>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</si>
  <si>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</si>
  <si>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</si>
  <si>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</si>
  <si>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</si>
  <si>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</si>
  <si>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</si>
  <si>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</si>
  <si>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</si>
  <si>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</si>
  <si>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</si>
  <si>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</si>
  <si>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</si>
  <si>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</si>
  <si>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</si>
  <si>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</si>
  <si>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</si>
  <si>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</si>
  <si>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</si>
  <si>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</si>
  <si>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</si>
  <si>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</si>
  <si>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</si>
  <si>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</si>
  <si>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</si>
  <si>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</si>
  <si>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</si>
  <si>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</si>
  <si>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</si>
  <si>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</si>
  <si>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</si>
  <si>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</si>
  <si>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</si>
  <si>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</si>
  <si>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</si>
  <si>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</si>
  <si>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</si>
  <si>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</si>
  <si>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</si>
  <si>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</si>
  <si>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</si>
  <si>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</si>
  <si>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</si>
  <si>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</si>
  <si>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</si>
  <si>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</si>
  <si>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</si>
  <si>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</si>
  <si>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</si>
  <si>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</si>
  <si>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</si>
  <si>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</si>
  <si>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</si>
  <si>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</si>
  <si>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</si>
  <si>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</si>
  <si>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</si>
  <si>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</si>
  <si>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</si>
  <si>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</si>
  <si>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</si>
  <si>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</si>
  <si>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</si>
  <si>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</si>
  <si>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</si>
  <si>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</si>
  <si>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</si>
  <si>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</si>
  <si>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</si>
  <si>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</si>
  <si>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</si>
  <si>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</si>
  <si>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</si>
  <si>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</si>
  <si>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</si>
  <si>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</si>
  <si>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</si>
  <si>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</si>
  <si>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</si>
  <si>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</si>
  <si>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</si>
  <si>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</si>
  <si>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</si>
  <si>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</si>
  <si>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</si>
  <si>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</si>
  <si>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</si>
  <si>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</si>
  <si>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</si>
  <si>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</si>
  <si>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</si>
  <si>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</si>
  <si>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</si>
  <si>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</si>
  <si>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</si>
  <si>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</si>
  <si>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</si>
  <si>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</si>
  <si>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</si>
  <si>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</si>
  <si>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</si>
  <si>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</si>
  <si>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</si>
  <si>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</si>
  <si>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</si>
  <si>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</si>
  <si>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</si>
  <si>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</si>
  <si>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</si>
  <si>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</si>
  <si>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</si>
  <si>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</si>
  <si>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</si>
  <si>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</si>
  <si>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</si>
  <si>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</si>
  <si>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</si>
  <si>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</si>
  <si>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</si>
  <si>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</si>
  <si>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</si>
  <si>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</si>
  <si>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</si>
  <si>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</si>
  <si>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</si>
  <si>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</si>
  <si>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</si>
  <si>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</si>
  <si>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</si>
  <si>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</si>
  <si>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</si>
  <si>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</si>
  <si>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</si>
  <si>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</si>
  <si>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</si>
  <si>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</si>
  <si>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</si>
  <si>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</si>
  <si>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</si>
  <si>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</si>
  <si>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</si>
  <si>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</si>
  <si>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</si>
  <si>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</si>
  <si>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</si>
  <si>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</si>
  <si>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</si>
  <si>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</si>
  <si>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</si>
  <si>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</si>
  <si>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</si>
  <si>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</si>
  <si>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</si>
  <si>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</si>
  <si>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</si>
  <si>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</si>
  <si>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</si>
  <si>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</si>
  <si>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</si>
  <si>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</si>
  <si>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</si>
  <si>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</si>
  <si>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</si>
  <si>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</si>
  <si>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</si>
  <si>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</si>
  <si>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</si>
  <si>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</si>
  <si>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</si>
  <si>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</si>
  <si>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</si>
  <si>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</si>
  <si>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</si>
  <si>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</si>
  <si>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</si>
  <si>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</si>
  <si>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</si>
  <si>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</si>
  <si>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</si>
  <si>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</si>
  <si>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</si>
  <si>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</si>
  <si>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</si>
  <si>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</si>
  <si>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</si>
  <si>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</si>
  <si>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</si>
  <si>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</si>
  <si>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</si>
  <si>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</si>
  <si>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</si>
  <si>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</si>
  <si>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</si>
  <si>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</si>
  <si>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</si>
  <si>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</si>
  <si>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</si>
  <si>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</si>
  <si>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</si>
  <si>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</si>
  <si>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</si>
  <si>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</si>
  <si>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</si>
  <si>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</si>
  <si>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</si>
  <si>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</si>
  <si>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</si>
  <si>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</si>
  <si>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</si>
  <si>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</si>
  <si>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</si>
  <si>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</si>
  <si>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</si>
  <si>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</si>
  <si>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</si>
  <si>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</si>
  <si>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</si>
  <si>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</si>
  <si>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</si>
  <si>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</si>
  <si>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</si>
  <si>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</si>
  <si>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</si>
  <si>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</si>
  <si>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</si>
  <si>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</si>
  <si>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</si>
  <si>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</si>
  <si>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</si>
  <si>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</si>
  <si>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</si>
  <si>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</si>
  <si>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</si>
  <si>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</si>
  <si>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</si>
  <si>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</si>
  <si>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</si>
  <si>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</si>
  <si>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</si>
  <si>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</si>
  <si>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</si>
  <si>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</si>
  <si>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</si>
  <si>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</si>
  <si>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</si>
  <si>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</si>
  <si>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</si>
  <si>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</si>
  <si>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</si>
  <si>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</si>
  <si>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</si>
  <si>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</si>
  <si>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</si>
  <si>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</si>
  <si>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</si>
  <si>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</si>
  <si>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</si>
  <si>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</si>
  <si>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</si>
  <si>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</si>
  <si>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</si>
  <si>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</si>
  <si>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</si>
  <si>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</si>
  <si>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</si>
  <si>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</si>
  <si>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</si>
  <si>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</si>
  <si>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</si>
  <si>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</si>
  <si>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</si>
  <si>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</si>
  <si>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</si>
  <si>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</si>
  <si>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</si>
  <si>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</si>
  <si>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</si>
  <si>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</si>
  <si>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</si>
  <si>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</si>
  <si>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</si>
  <si>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</si>
  <si>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</si>
  <si>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</si>
  <si>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</si>
  <si>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</si>
  <si>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</si>
  <si>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</si>
  <si>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</si>
  <si>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</si>
  <si>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</si>
  <si>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</si>
  <si>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</si>
  <si>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</si>
  <si>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</si>
  <si>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</si>
  <si>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</si>
  <si>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</si>
  <si>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</si>
  <si>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</si>
  <si>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</si>
  <si>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</si>
  <si>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</si>
  <si>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</si>
  <si>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</si>
  <si>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</si>
  <si>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</si>
  <si>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</si>
  <si>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</si>
  <si>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</si>
  <si>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</si>
  <si>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</si>
  <si>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</si>
  <si>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</si>
  <si>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</si>
  <si>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</si>
  <si>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</si>
  <si>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</si>
  <si>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</si>
  <si>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</si>
  <si>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</si>
  <si>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</si>
  <si>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</si>
  <si>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</si>
  <si>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</si>
  <si>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</si>
  <si>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</si>
  <si>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</si>
  <si>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</si>
  <si>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</si>
  <si>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</si>
  <si>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</si>
  <si>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</si>
  <si>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</si>
  <si>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</si>
  <si>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</si>
  <si>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</si>
  <si>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</si>
  <si>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</si>
  <si>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</si>
  <si>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</si>
  <si>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</si>
  <si>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</si>
  <si>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</si>
  <si>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</si>
  <si>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</si>
  <si>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</si>
  <si>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</si>
  <si>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</si>
  <si>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</si>
  <si>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</si>
  <si>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</si>
  <si>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</si>
  <si>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</si>
  <si>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</si>
  <si>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</si>
  <si>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</si>
  <si>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</si>
  <si>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</si>
  <si>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</si>
  <si>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</si>
  <si>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</si>
  <si>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</si>
  <si>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</si>
  <si>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</si>
  <si>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</si>
  <si>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</si>
  <si>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</si>
  <si>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</si>
  <si>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</si>
  <si>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</si>
  <si>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</si>
  <si>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</si>
  <si>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</si>
  <si>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</si>
  <si>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</si>
  <si>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</si>
  <si>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</si>
  <si>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</si>
  <si>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</si>
  <si>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</si>
  <si>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</si>
  <si>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</si>
  <si>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</si>
  <si>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</si>
  <si>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</si>
  <si>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</si>
  <si>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</si>
  <si>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</si>
  <si>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</si>
  <si>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</si>
  <si>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</si>
  <si>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</si>
  <si>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</si>
  <si>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</si>
  <si>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</si>
  <si>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</si>
  <si>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</si>
  <si>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</si>
  <si>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</si>
  <si>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</si>
  <si>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</si>
  <si>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</si>
  <si>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</si>
  <si>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</si>
  <si>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</si>
  <si>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</si>
  <si>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</si>
  <si>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</si>
  <si>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</si>
  <si>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</si>
  <si>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</si>
  <si>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</si>
  <si>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</si>
  <si>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</si>
  <si>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</si>
  <si>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</si>
  <si>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</si>
  <si>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</si>
  <si>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</si>
  <si>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</si>
  <si>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</si>
  <si>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</si>
  <si>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</si>
  <si>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</si>
  <si>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</si>
  <si>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</si>
  <si>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</si>
  <si>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</si>
  <si>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</si>
  <si>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</si>
  <si>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</si>
  <si>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</si>
  <si>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</si>
  <si>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</si>
  <si>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</si>
  <si>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</si>
  <si>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</si>
  <si>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</si>
  <si>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</si>
  <si>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</si>
  <si>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</si>
  <si>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</si>
  <si>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</si>
  <si>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</si>
  <si>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</si>
  <si>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</si>
  <si>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</si>
  <si>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</si>
  <si>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</si>
  <si>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</si>
  <si>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</si>
  <si>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</si>
  <si>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</si>
  <si>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</si>
  <si>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</si>
  <si>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</si>
  <si>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</si>
  <si>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</si>
  <si>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</si>
  <si>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</si>
  <si>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</si>
  <si>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</si>
  <si>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</si>
  <si>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</si>
  <si>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</si>
  <si>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</si>
  <si>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</si>
  <si>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</si>
  <si>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</si>
  <si>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</si>
  <si>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</si>
  <si>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</si>
  <si>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</si>
  <si>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</si>
  <si>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</si>
  <si>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</si>
  <si>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</si>
  <si>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</si>
  <si>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</si>
  <si>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</si>
  <si>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</si>
  <si>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</si>
  <si>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</si>
  <si>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</si>
  <si>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</si>
  <si>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</si>
  <si>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</si>
  <si>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</si>
  <si>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</si>
  <si>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</si>
  <si>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</si>
  <si>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</si>
  <si>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</si>
  <si>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</si>
  <si>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</si>
  <si>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</si>
  <si>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</si>
  <si>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</si>
  <si>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</si>
  <si>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</si>
  <si>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</si>
  <si>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</si>
  <si>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</si>
  <si>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</si>
  <si>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</si>
  <si>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</si>
  <si>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</si>
  <si>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</si>
  <si>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</si>
  <si>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</si>
  <si>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</si>
  <si>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</si>
  <si>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</si>
  <si>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</si>
  <si>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</si>
  <si>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</si>
  <si>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</si>
  <si>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</si>
  <si>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</si>
  <si>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</si>
  <si>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</si>
  <si>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</si>
  <si>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</si>
  <si>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</si>
  <si>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</si>
  <si>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</si>
  <si>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</si>
  <si>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</si>
  <si>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</si>
  <si>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</si>
  <si>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</si>
  <si>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</si>
  <si>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</si>
  <si>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</si>
  <si>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</si>
  <si>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</si>
  <si>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</si>
  <si>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</si>
  <si>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</si>
  <si>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</si>
  <si>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</si>
  <si>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</si>
  <si>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</si>
  <si>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</si>
  <si>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</si>
  <si>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</si>
  <si>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</si>
  <si>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</si>
  <si>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</si>
  <si>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</si>
  <si>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</si>
  <si>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</si>
  <si>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</si>
  <si>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</si>
  <si>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</si>
  <si>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</si>
  <si>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</si>
  <si>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</si>
  <si>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</si>
  <si>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</si>
  <si>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</si>
  <si>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</si>
  <si>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</si>
  <si>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</si>
  <si>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</si>
  <si>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</si>
  <si>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</si>
  <si>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</si>
  <si>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</si>
  <si>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</si>
  <si>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</si>
  <si>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</si>
  <si>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</si>
  <si>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</si>
  <si>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</si>
  <si>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</si>
  <si>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</si>
  <si>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</si>
  <si>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</si>
  <si>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</si>
  <si>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</si>
  <si>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</si>
  <si>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</si>
  <si>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</si>
  <si>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</si>
  <si>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</si>
  <si>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</si>
  <si>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</si>
  <si>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</si>
  <si>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</si>
  <si>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</si>
  <si>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</si>
  <si>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</si>
  <si>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</si>
  <si>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</si>
  <si>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</si>
  <si>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</si>
  <si>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</si>
  <si>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</si>
  <si>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</si>
  <si>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</si>
  <si>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</si>
  <si>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</si>
  <si>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</si>
  <si>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</si>
  <si>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</si>
  <si>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</si>
  <si>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</si>
  <si>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</si>
  <si>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</si>
  <si>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</si>
  <si>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</si>
  <si>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</si>
  <si>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</si>
  <si>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</si>
  <si>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</si>
  <si>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</si>
  <si>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</si>
  <si>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</si>
  <si>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</si>
  <si>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</si>
  <si>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</si>
  <si>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</si>
  <si>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</si>
  <si>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</si>
  <si>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</si>
  <si>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</si>
  <si>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</si>
  <si>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</si>
  <si>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</si>
  <si>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</si>
  <si>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</si>
  <si>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</si>
  <si>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</si>
  <si>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</si>
  <si>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</si>
  <si>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</si>
  <si>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</si>
  <si>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</si>
  <si>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</si>
  <si>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</si>
  <si>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</si>
  <si>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</si>
  <si>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</si>
  <si>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</si>
  <si>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</si>
  <si>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</si>
  <si>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</si>
  <si>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</si>
  <si>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</si>
  <si>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</si>
  <si>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</si>
  <si>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</si>
  <si>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</si>
  <si>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</si>
  <si>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</si>
  <si>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</si>
  <si>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</si>
  <si>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</si>
  <si>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</si>
  <si>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</si>
  <si>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</si>
  <si>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</si>
  <si>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</si>
  <si>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</si>
  <si>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</si>
  <si>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</si>
  <si>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</si>
  <si>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</si>
  <si>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</si>
  <si>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</si>
  <si>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</si>
  <si>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</si>
  <si>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</si>
  <si>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</si>
  <si>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</si>
  <si>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</si>
  <si>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</si>
  <si>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</si>
  <si>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</si>
  <si>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</si>
  <si>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</si>
  <si>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</si>
  <si>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</si>
  <si>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</si>
  <si>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</si>
  <si>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</si>
  <si>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</si>
  <si>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</si>
  <si>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</si>
  <si>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</si>
  <si>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</si>
  <si>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</si>
  <si>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</si>
  <si>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</si>
  <si>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</si>
  <si>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</si>
  <si>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</si>
  <si>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</si>
  <si>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</si>
  <si>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</si>
  <si>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</si>
  <si>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</si>
  <si>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</si>
  <si>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</si>
  <si>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</si>
  <si>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</si>
  <si>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</si>
  <si>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</si>
  <si>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</si>
  <si>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</si>
  <si>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</si>
  <si>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</si>
  <si>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</si>
  <si>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</si>
  <si>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</si>
  <si>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</si>
  <si>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</si>
  <si>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</si>
  <si>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</si>
  <si>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</si>
  <si>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</si>
  <si>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</si>
  <si>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</si>
  <si>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</si>
  <si>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</si>
  <si>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</si>
  <si>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</si>
  <si>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</si>
  <si>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</si>
  <si>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</si>
  <si>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</si>
  <si>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</si>
  <si>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</si>
  <si>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</si>
  <si>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</si>
  <si>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</si>
  <si>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</si>
  <si>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</si>
  <si>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</si>
  <si>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</si>
  <si>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</si>
  <si>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</si>
  <si>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</si>
  <si>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</si>
  <si>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</si>
  <si>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</si>
  <si>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</si>
  <si>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</si>
  <si>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</si>
  <si>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</si>
  <si>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</si>
  <si>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</si>
  <si>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</si>
  <si>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</si>
  <si>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</si>
  <si>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</si>
  <si>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</si>
  <si>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</si>
  <si>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</si>
  <si>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</si>
  <si>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</si>
  <si>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</si>
  <si>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</si>
  <si>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</si>
  <si>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</si>
  <si>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</si>
  <si>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</si>
  <si>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</si>
  <si>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</si>
  <si>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</si>
  <si>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</si>
  <si>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</si>
  <si>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</si>
  <si>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</si>
  <si>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</si>
  <si>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</si>
  <si>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</si>
  <si>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</si>
  <si>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</si>
  <si>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</si>
  <si>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</si>
  <si>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</si>
  <si>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</si>
  <si>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</si>
  <si>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</si>
  <si>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</si>
  <si>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</si>
  <si>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</si>
  <si>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</si>
  <si>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</si>
  <si>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</si>
  <si>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</si>
  <si>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</si>
  <si>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</si>
  <si>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</si>
  <si>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</si>
  <si>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</si>
  <si>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</si>
  <si>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</si>
  <si>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</si>
  <si>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</si>
  <si>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</si>
  <si>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</si>
  <si>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</si>
  <si>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</si>
  <si>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</si>
  <si>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</si>
  <si>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</si>
  <si>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</si>
  <si>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</si>
  <si>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</si>
  <si>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</si>
  <si>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</si>
  <si>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</si>
  <si>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</si>
  <si>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</si>
  <si>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</si>
  <si>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</si>
  <si>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</si>
  <si>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</si>
  <si>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</si>
  <si>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</si>
  <si>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</si>
  <si>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</si>
  <si>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</si>
  <si>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</si>
  <si>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</si>
  <si>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</si>
  <si>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</si>
  <si>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</si>
  <si>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</si>
  <si>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</si>
  <si>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</si>
  <si>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</si>
  <si>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</si>
  <si>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</si>
  <si>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</si>
  <si>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</si>
  <si>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</si>
  <si>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</si>
  <si>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</si>
  <si>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</si>
  <si>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</si>
  <si>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</si>
  <si>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</si>
  <si>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</si>
  <si>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</si>
  <si>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</si>
  <si>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</si>
  <si>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</si>
  <si>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</si>
  <si>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</si>
  <si>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</si>
  <si>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</si>
  <si>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</si>
  <si>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</si>
  <si>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</si>
  <si>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</si>
  <si>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</si>
  <si>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</si>
  <si>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</si>
  <si>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</si>
  <si>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</si>
  <si>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</si>
  <si>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</si>
  <si>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</si>
  <si>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</si>
  <si>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</si>
  <si>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</si>
  <si>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</si>
  <si>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</si>
  <si>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</si>
  <si>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</si>
  <si>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</si>
  <si>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</si>
  <si>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</si>
  <si>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</si>
  <si>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</si>
  <si>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</si>
  <si>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</si>
  <si>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</si>
  <si>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</si>
  <si>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</si>
  <si>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</si>
  <si>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</si>
  <si>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</si>
  <si>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</si>
  <si>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</si>
  <si>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</si>
  <si>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</si>
  <si>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</si>
  <si>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</si>
  <si>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</si>
  <si>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</si>
  <si>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</si>
  <si>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</si>
  <si>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</si>
  <si>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</si>
  <si>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</si>
  <si>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</si>
  <si>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</si>
  <si>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</si>
  <si>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</si>
  <si>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</si>
  <si>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</si>
  <si>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</si>
  <si>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</si>
  <si>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</si>
  <si>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</si>
  <si>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</si>
  <si>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</si>
  <si>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</si>
  <si>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</si>
  <si>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</si>
  <si>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</si>
  <si>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</si>
  <si>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</si>
  <si>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</si>
  <si>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</si>
  <si>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</si>
  <si>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</si>
  <si>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</si>
  <si>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</si>
  <si>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</si>
  <si>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</si>
  <si>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</si>
  <si>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</si>
  <si>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</si>
  <si>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</si>
  <si>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</si>
  <si>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</si>
  <si>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</si>
  <si>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</si>
  <si>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</si>
  <si>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</si>
  <si>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</si>
  <si>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</si>
  <si>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</si>
  <si>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</si>
  <si>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</si>
  <si>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</si>
  <si>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</si>
  <si>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</si>
  <si>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</si>
  <si>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</si>
  <si>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</si>
  <si>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</si>
  <si>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</si>
  <si>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</si>
  <si>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</si>
  <si>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</si>
  <si>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</si>
  <si>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</si>
  <si>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</si>
  <si>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</si>
  <si>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</si>
  <si>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</si>
  <si>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</si>
  <si>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</si>
  <si>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</si>
  <si>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</si>
  <si>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</si>
  <si>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</si>
  <si>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</si>
  <si>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</si>
  <si>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</si>
  <si>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</si>
  <si>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</si>
  <si>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</si>
  <si>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</si>
  <si>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</si>
  <si>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</si>
  <si>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</si>
  <si>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</si>
  <si>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</si>
  <si>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</si>
  <si>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</si>
  <si>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</si>
  <si>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</si>
  <si>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</si>
  <si>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</si>
  <si>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</si>
  <si>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</si>
  <si>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</si>
  <si>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</si>
  <si>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</si>
  <si>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</si>
  <si>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</si>
  <si>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</si>
  <si>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</si>
  <si>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</si>
  <si>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</si>
  <si>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</si>
  <si>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</si>
  <si>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</si>
  <si>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</si>
  <si>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</si>
  <si>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</si>
  <si>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</si>
  <si>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</si>
  <si>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</si>
  <si>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</si>
  <si>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</si>
  <si>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</si>
  <si>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</si>
  <si>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</si>
  <si>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</si>
  <si>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</si>
  <si>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</si>
  <si>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</si>
  <si>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</si>
  <si>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</si>
  <si>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</si>
  <si>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</si>
  <si>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</si>
  <si>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</si>
  <si>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</si>
  <si>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</si>
  <si>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</si>
  <si>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</si>
  <si>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</si>
  <si>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</si>
  <si>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</si>
  <si>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</si>
  <si>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</si>
  <si>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</si>
  <si>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</si>
  <si>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</si>
  <si>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</si>
  <si>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</si>
  <si>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</si>
  <si>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</si>
  <si>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</si>
  <si>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</si>
  <si>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</si>
  <si>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</si>
  <si>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</si>
  <si>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</si>
  <si>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</si>
  <si>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</si>
  <si>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</si>
  <si>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</si>
  <si>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</si>
  <si>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</si>
  <si>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</si>
  <si>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</si>
  <si>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</si>
  <si>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</si>
  <si>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</si>
  <si>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</si>
  <si>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</si>
  <si>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</si>
  <si>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</si>
  <si>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</si>
  <si>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</si>
  <si>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</si>
  <si>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</si>
  <si>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</si>
  <si>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</si>
  <si>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</si>
  <si>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</si>
  <si>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</si>
  <si>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</si>
  <si>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</si>
  <si>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</si>
  <si>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</si>
  <si>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</si>
  <si>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</si>
  <si>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</si>
  <si>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</si>
  <si>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</si>
  <si>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</si>
  <si>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</si>
  <si>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</si>
  <si>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</si>
  <si>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</si>
  <si>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</si>
  <si>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</si>
  <si>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</si>
  <si>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</si>
  <si>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</si>
  <si>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</si>
  <si>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</si>
  <si>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</si>
  <si>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</si>
  <si>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</si>
  <si>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</si>
  <si>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</si>
  <si>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</si>
  <si>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</si>
  <si>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</si>
  <si>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</si>
  <si>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</si>
  <si>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</si>
  <si>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</si>
  <si>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</si>
  <si>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</si>
  <si>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</si>
  <si>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</si>
  <si>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</si>
  <si>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</si>
  <si>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</si>
  <si>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</si>
  <si>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</si>
  <si>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</si>
  <si>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</si>
  <si>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</si>
  <si>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</si>
  <si>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</si>
  <si>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</si>
  <si>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</si>
  <si>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</si>
  <si>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</si>
  <si>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</si>
  <si>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</si>
  <si>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</si>
  <si>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</si>
  <si>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</si>
  <si>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</si>
  <si>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</si>
  <si>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</si>
  <si>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</si>
  <si>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</si>
  <si>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</si>
  <si>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</si>
  <si>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</si>
  <si>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</si>
  <si>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</si>
  <si>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</si>
  <si>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</si>
  <si>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</si>
  <si>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</si>
  <si>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</si>
  <si>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</si>
  <si>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</si>
  <si>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</si>
  <si>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</si>
  <si>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</si>
  <si>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</si>
  <si>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</si>
  <si>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</si>
  <si>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</si>
  <si>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</si>
  <si>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</si>
  <si>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</si>
  <si>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</si>
  <si>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</si>
  <si>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</si>
  <si>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</si>
  <si>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</si>
  <si>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</si>
  <si>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</si>
  <si>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</si>
  <si>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</si>
  <si>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</si>
  <si>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</si>
  <si>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</si>
  <si>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</si>
  <si>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</si>
  <si>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</si>
  <si>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</si>
  <si>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</si>
  <si>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</si>
  <si>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</si>
  <si>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</si>
  <si>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</si>
  <si>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</si>
  <si>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</si>
  <si>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</si>
  <si>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</si>
  <si>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</si>
  <si>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</si>
  <si>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</si>
  <si>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</si>
  <si>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</si>
  <si>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</si>
  <si>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</si>
  <si>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</si>
  <si>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</si>
  <si>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</si>
  <si>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</si>
  <si>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</si>
  <si>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</si>
  <si>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</si>
  <si>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</si>
  <si>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</si>
  <si>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</si>
  <si>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</si>
  <si>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</si>
  <si>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</si>
  <si>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</si>
  <si>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</si>
  <si>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</si>
  <si>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</si>
  <si>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</si>
  <si>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</si>
  <si>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</si>
  <si>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</si>
  <si>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</si>
  <si>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</si>
  <si>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</si>
  <si>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</si>
  <si>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</si>
  <si>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</si>
  <si>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</si>
  <si>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</si>
  <si>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</si>
  <si>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</si>
  <si>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</si>
  <si>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</si>
  <si>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</si>
  <si>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</si>
  <si>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</si>
  <si>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</si>
  <si>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</si>
  <si>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</si>
  <si>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</si>
  <si>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</si>
  <si>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</si>
  <si>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</si>
  <si>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</si>
  <si>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</si>
  <si>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</si>
  <si>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</si>
  <si>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</si>
  <si>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</si>
  <si>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</si>
  <si>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</si>
  <si>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</si>
  <si>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</si>
  <si>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</si>
  <si>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</si>
  <si>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</si>
  <si>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</si>
  <si>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</si>
  <si>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</si>
  <si>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</si>
  <si>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</si>
  <si>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</si>
  <si>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</si>
  <si>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</si>
  <si>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</si>
  <si>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</si>
  <si>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</si>
  <si>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</si>
  <si>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</si>
  <si>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</si>
  <si>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</si>
  <si>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</si>
  <si>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</si>
  <si>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</si>
  <si>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</si>
  <si>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</si>
  <si>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</si>
  <si>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</si>
  <si>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</si>
  <si>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</si>
  <si>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</si>
  <si>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</si>
  <si>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</si>
  <si>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</si>
  <si>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</si>
  <si>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</si>
  <si>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</si>
  <si>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</si>
  <si>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</si>
  <si>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</si>
  <si>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</si>
  <si>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</si>
  <si>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</si>
  <si>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</si>
  <si>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</si>
  <si>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</si>
  <si>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</si>
  <si>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</si>
  <si>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</si>
  <si>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</si>
  <si>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</si>
  <si>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</si>
  <si>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</si>
  <si>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</si>
  <si>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</si>
  <si>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</si>
  <si>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</si>
  <si>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</si>
  <si>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</si>
  <si>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</si>
  <si>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</si>
  <si>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</si>
  <si>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</si>
  <si>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</si>
  <si>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</si>
  <si>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</si>
  <si>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</si>
  <si>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</si>
  <si>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</si>
  <si>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</si>
  <si>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</si>
  <si>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</si>
  <si>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</si>
  <si>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</si>
  <si>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</si>
  <si>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</si>
  <si>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</si>
  <si>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</si>
  <si>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</si>
  <si>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</si>
  <si>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</si>
  <si>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</si>
  <si>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</si>
  <si>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</si>
  <si>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</si>
  <si>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</si>
  <si>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</si>
  <si>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</si>
  <si>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</si>
  <si>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</si>
  <si>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</si>
  <si>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</si>
  <si>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</si>
  <si>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</si>
  <si>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</si>
  <si>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</si>
  <si>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</si>
  <si>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</si>
  <si>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</si>
  <si>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</si>
  <si>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</si>
  <si>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</si>
  <si>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</si>
  <si>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</si>
  <si>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</si>
  <si>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</si>
  <si>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</si>
  <si>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</si>
  <si>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</si>
  <si>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</si>
  <si>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</si>
  <si>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</si>
  <si>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</si>
  <si>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</si>
  <si>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</si>
  <si>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</si>
  <si>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</si>
  <si>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</si>
  <si>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</si>
  <si>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</si>
  <si>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</si>
  <si>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</si>
  <si>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</si>
  <si>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</si>
  <si>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</si>
  <si>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</si>
  <si>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</si>
  <si>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</si>
  <si>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</si>
  <si>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</si>
  <si>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</si>
  <si>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</si>
  <si>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</si>
  <si>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</si>
  <si>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</si>
  <si>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</si>
  <si>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</si>
  <si>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</si>
  <si>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</si>
  <si>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</si>
  <si>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</si>
  <si>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</si>
  <si>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</si>
  <si>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</si>
  <si>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</si>
  <si>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</si>
  <si>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</si>
  <si>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</si>
  <si>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</si>
  <si>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</si>
  <si>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</si>
  <si>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</si>
  <si>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</si>
  <si>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</si>
  <si>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</si>
  <si>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</si>
  <si>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</si>
  <si>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</si>
  <si>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</si>
  <si>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</si>
  <si>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</si>
  <si>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</si>
  <si>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</si>
  <si>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</si>
  <si>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</si>
  <si>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</si>
  <si>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</si>
  <si>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</si>
  <si>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</si>
  <si>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</si>
  <si>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</si>
  <si>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</si>
  <si>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</si>
  <si>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</si>
  <si>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</si>
  <si>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</si>
  <si>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</si>
  <si>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</si>
  <si>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</si>
  <si>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</si>
  <si>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</si>
  <si>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</si>
  <si>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</si>
  <si>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</si>
  <si>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</si>
  <si>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</si>
  <si>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</si>
  <si>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</si>
  <si>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</si>
  <si>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</si>
  <si>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</si>
  <si>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</si>
  <si>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</si>
  <si>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</si>
  <si>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</si>
  <si>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</si>
  <si>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</si>
  <si>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</si>
  <si>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</si>
  <si>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</si>
  <si>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</si>
  <si>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</si>
  <si>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</si>
  <si>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</si>
  <si>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</si>
  <si>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</si>
  <si>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</si>
  <si>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</si>
  <si>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</si>
  <si>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</si>
  <si>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</si>
  <si>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</si>
  <si>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</si>
  <si>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</si>
  <si>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</si>
  <si>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</si>
  <si>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</si>
  <si>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</si>
  <si>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</si>
  <si>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</si>
  <si>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</si>
  <si>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</si>
  <si>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</si>
  <si>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</si>
  <si>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</si>
  <si>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</si>
  <si>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</si>
  <si>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</si>
  <si>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</si>
  <si>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</si>
  <si>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</si>
  <si>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</si>
  <si>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</si>
  <si>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</si>
  <si>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</si>
  <si>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</si>
  <si>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</si>
  <si>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</si>
  <si>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</si>
  <si>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</si>
  <si>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</si>
  <si>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</si>
  <si>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</si>
  <si>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</si>
  <si>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</si>
  <si>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</si>
  <si>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</si>
  <si>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</si>
  <si>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</si>
  <si>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</si>
  <si>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</si>
  <si>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</si>
  <si>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</si>
  <si>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</si>
  <si>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</si>
  <si>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</si>
  <si>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</si>
  <si>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</si>
  <si>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</si>
  <si>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</si>
  <si>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</si>
  <si>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</si>
  <si>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</si>
  <si>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</si>
  <si>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</si>
  <si>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</si>
  <si>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</si>
  <si>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</si>
  <si>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</si>
  <si>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</si>
  <si>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</si>
  <si>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</si>
  <si>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</si>
  <si>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</si>
  <si>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</si>
  <si>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</si>
  <si>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</si>
  <si>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</si>
  <si>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</si>
  <si>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</si>
  <si>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</si>
  <si>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</si>
  <si>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</si>
  <si>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</si>
  <si>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</si>
  <si>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</si>
  <si>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</si>
  <si>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</si>
  <si>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</si>
  <si>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</si>
  <si>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</si>
  <si>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</si>
  <si>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</si>
  <si>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</si>
  <si>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</si>
  <si>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</si>
  <si>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</si>
  <si>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</si>
  <si>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</si>
  <si>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</si>
  <si>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</si>
  <si>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</si>
  <si>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</si>
  <si>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</si>
  <si>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</si>
  <si>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</si>
  <si>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</si>
  <si>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</si>
  <si>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</si>
  <si>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</si>
  <si>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</si>
  <si>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</si>
  <si>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</si>
  <si>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</si>
  <si>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</si>
  <si>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</si>
  <si>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</si>
  <si>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</si>
  <si>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</si>
  <si>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</si>
  <si>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</si>
  <si>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</si>
  <si>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</si>
  <si>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</si>
  <si>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</si>
  <si>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</si>
  <si>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</si>
  <si>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</si>
  <si>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</si>
  <si>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</si>
  <si>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</si>
  <si>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</si>
  <si>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</si>
  <si>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</si>
  <si>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</si>
  <si>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</si>
  <si>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</si>
  <si>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</si>
  <si>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</si>
  <si>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</si>
  <si>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</si>
  <si>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</si>
  <si>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</si>
  <si>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</si>
  <si>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</si>
  <si>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</si>
  <si>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</si>
  <si>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</si>
  <si>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</si>
  <si>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</si>
  <si>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</si>
  <si>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</si>
  <si>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</si>
  <si>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</si>
  <si>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</si>
  <si>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</si>
  <si>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</si>
  <si>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</si>
  <si>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</si>
  <si>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</si>
  <si>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</si>
  <si>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</si>
  <si>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</si>
  <si>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</si>
  <si>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</si>
  <si>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</si>
  <si>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</si>
  <si>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</si>
  <si>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</si>
  <si>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</si>
  <si>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</si>
  <si>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</si>
  <si>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</si>
  <si>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</si>
  <si>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</si>
  <si>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</si>
  <si>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</si>
  <si>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</si>
  <si>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</si>
  <si>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</si>
  <si>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</si>
  <si>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</si>
  <si>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</si>
  <si>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</si>
  <si>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</si>
  <si>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</si>
  <si>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</si>
  <si>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</si>
  <si>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</si>
  <si>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</si>
  <si>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</si>
  <si>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</si>
  <si>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</si>
  <si>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</si>
  <si>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</si>
  <si>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</si>
  <si>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</si>
  <si>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</si>
  <si>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</si>
  <si>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</si>
  <si>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</si>
  <si>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</si>
  <si>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</si>
  <si>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</si>
  <si>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</si>
  <si>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</si>
  <si>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</si>
  <si>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</si>
  <si>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</si>
  <si>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</si>
  <si>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</si>
  <si>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</si>
  <si>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</si>
  <si>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</si>
  <si>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</si>
  <si>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</si>
  <si>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</si>
  <si>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</si>
  <si>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</si>
  <si>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</si>
  <si>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</si>
  <si>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</si>
  <si>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</si>
  <si>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</si>
  <si>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</si>
  <si>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</si>
  <si>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</si>
  <si>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</si>
  <si>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</si>
  <si>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</si>
  <si>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</si>
  <si>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</si>
  <si>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</si>
  <si>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</si>
  <si>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</si>
  <si>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</si>
  <si>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</si>
  <si>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</si>
  <si>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</si>
  <si>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</si>
  <si>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</si>
  <si>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</si>
  <si>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</si>
  <si>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</si>
  <si>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</si>
  <si>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</si>
  <si>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</si>
  <si>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</si>
  <si>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</si>
  <si>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</si>
  <si>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</si>
  <si>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</si>
  <si>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</si>
  <si>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</si>
  <si>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</si>
  <si>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</si>
  <si>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</si>
  <si>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</si>
  <si>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</si>
  <si>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</si>
  <si>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</si>
  <si>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</si>
  <si>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</si>
  <si>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</si>
  <si>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</si>
  <si>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</si>
  <si>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</si>
  <si>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</si>
  <si>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</si>
  <si>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</si>
  <si>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</si>
  <si>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</si>
  <si>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</si>
  <si>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</si>
  <si>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</si>
  <si>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</si>
  <si>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</si>
  <si>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</si>
  <si>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</si>
  <si>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</si>
  <si>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</si>
  <si>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</si>
  <si>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</si>
  <si>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</si>
  <si>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</si>
  <si>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</si>
  <si>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</si>
  <si>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</si>
  <si>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</si>
  <si>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</si>
  <si>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</si>
  <si>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</si>
  <si>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</si>
  <si>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</si>
  <si>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</si>
  <si>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</si>
  <si>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</si>
  <si>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</si>
  <si>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</si>
  <si>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</si>
  <si>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</si>
  <si>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</si>
  <si>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</si>
  <si>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</si>
  <si>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</si>
  <si>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</si>
  <si>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</si>
  <si>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</si>
  <si>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</si>
  <si>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</si>
  <si>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</si>
  <si>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</si>
  <si>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</si>
  <si>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</si>
  <si>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</si>
  <si>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</si>
  <si>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</si>
  <si>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</si>
  <si>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</si>
  <si>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</si>
  <si>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</si>
  <si>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</si>
  <si>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</si>
  <si>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</si>
  <si>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</si>
  <si>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</si>
  <si>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</si>
  <si>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</si>
  <si>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</si>
  <si>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</si>
  <si>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</si>
  <si>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</si>
  <si>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</si>
  <si>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</si>
  <si>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</si>
  <si>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</si>
  <si>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</si>
  <si>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</si>
  <si>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</si>
  <si>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</si>
  <si>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</si>
  <si>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</si>
  <si>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</si>
  <si>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</si>
  <si>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</si>
  <si>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</si>
  <si>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</si>
  <si>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</si>
  <si>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</si>
  <si>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</si>
  <si>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</si>
  <si>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</si>
  <si>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</si>
  <si>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</si>
  <si>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</si>
  <si>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</si>
  <si>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</si>
  <si>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</si>
  <si>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</si>
  <si>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</si>
  <si>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</si>
  <si>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</si>
  <si>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</si>
  <si>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</si>
  <si>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</si>
  <si>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</si>
  <si>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</si>
  <si>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</si>
  <si>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</si>
  <si>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</si>
  <si>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</si>
  <si>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</si>
  <si>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</si>
  <si>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</si>
  <si>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</si>
  <si>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</si>
  <si>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</si>
  <si>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</si>
  <si>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</si>
  <si>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</si>
  <si>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</si>
  <si>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</si>
  <si>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</si>
  <si>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</si>
  <si>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</si>
  <si>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</si>
  <si>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</si>
  <si>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</si>
  <si>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</si>
  <si>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</si>
  <si>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</si>
  <si>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</si>
  <si>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</si>
  <si>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</si>
  <si>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</si>
  <si>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</si>
  <si>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</si>
  <si>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</si>
  <si>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</si>
  <si>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</si>
  <si>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</si>
  <si>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</si>
  <si>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</si>
  <si>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</si>
  <si>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</si>
  <si>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</si>
  <si>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</si>
  <si>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</si>
  <si>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</si>
  <si>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</si>
  <si>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</si>
  <si>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</si>
  <si>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</si>
  <si>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</si>
  <si>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</si>
  <si>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</si>
  <si>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</si>
  <si>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</si>
  <si>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</si>
  <si>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</si>
  <si>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</si>
  <si>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</si>
  <si>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</si>
  <si>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</si>
  <si>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</si>
  <si>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</si>
  <si>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</si>
  <si>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</si>
  <si>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</si>
  <si>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</si>
  <si>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</si>
  <si>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</si>
  <si>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</si>
  <si>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</si>
  <si>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</si>
  <si>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</si>
  <si>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</si>
  <si>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</si>
  <si>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</si>
  <si>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</si>
  <si>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</si>
  <si>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</si>
  <si>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</si>
  <si>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</si>
  <si>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</si>
  <si>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</si>
  <si>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</si>
  <si>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</si>
  <si>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</si>
  <si>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</si>
  <si>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</si>
  <si>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</si>
  <si>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</si>
  <si>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</si>
  <si>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</si>
  <si>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</si>
  <si>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</si>
  <si>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</si>
  <si>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</si>
  <si>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</si>
  <si>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</si>
  <si>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</si>
  <si>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</si>
  <si>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</si>
  <si>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</si>
  <si>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</si>
  <si>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</si>
  <si>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</si>
  <si>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</si>
  <si>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</si>
  <si>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</si>
  <si>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</si>
  <si>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</si>
  <si>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</si>
  <si>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</si>
  <si>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</si>
  <si>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</si>
  <si>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</si>
  <si>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</si>
  <si>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</si>
  <si>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</si>
  <si>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</si>
  <si>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</si>
  <si>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</si>
  <si>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</si>
  <si>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</si>
  <si>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</si>
  <si>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</si>
  <si>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</si>
  <si>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</si>
  <si>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</si>
  <si>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</si>
  <si>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</si>
  <si>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</si>
  <si>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</si>
  <si>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</si>
  <si>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</si>
  <si>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</si>
  <si>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</si>
  <si>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</si>
  <si>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</si>
  <si>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</si>
  <si>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</si>
  <si>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</si>
  <si>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</si>
  <si>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</si>
  <si>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</si>
  <si>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</si>
  <si>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</si>
  <si>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</si>
  <si>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</si>
  <si>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</si>
  <si>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</si>
  <si>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</si>
  <si>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</si>
  <si>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</si>
  <si>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</si>
  <si>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</si>
  <si>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</si>
  <si>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</si>
  <si>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</si>
  <si>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</si>
  <si>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</si>
  <si>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</si>
  <si>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</si>
  <si>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</si>
  <si>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</si>
  <si>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</si>
  <si>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</si>
  <si>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</si>
  <si>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</si>
  <si>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</si>
  <si>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</si>
  <si>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</si>
  <si>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</si>
  <si>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</si>
  <si>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</si>
  <si>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</si>
  <si>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</si>
  <si>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</si>
  <si>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</si>
  <si>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</si>
  <si>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</si>
  <si>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</si>
  <si>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</si>
  <si>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</si>
  <si>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</si>
  <si>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</si>
  <si>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</si>
  <si>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</si>
  <si>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</si>
  <si>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</si>
  <si>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</si>
  <si>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</si>
  <si>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</si>
  <si>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</si>
  <si>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</si>
  <si>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</si>
  <si>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</si>
  <si>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</si>
  <si>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</si>
  <si>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</si>
  <si>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</si>
  <si>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</si>
  <si>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</si>
  <si>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</si>
  <si>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</si>
  <si>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</si>
  <si>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</si>
  <si>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</si>
  <si>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</si>
  <si>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</si>
  <si>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</si>
  <si>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</si>
  <si>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</si>
  <si>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</si>
  <si>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</si>
  <si>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</si>
  <si>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</si>
  <si>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</si>
  <si>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</si>
  <si>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</si>
  <si>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</si>
  <si>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</si>
  <si>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</si>
  <si>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</si>
  <si>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</si>
  <si>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</si>
  <si>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</si>
  <si>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</si>
  <si>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</si>
  <si>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</si>
  <si>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</si>
  <si>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</si>
  <si>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</si>
  <si>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</si>
  <si>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</si>
  <si>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</si>
  <si>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</si>
  <si>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</si>
  <si>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</si>
  <si>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</si>
  <si>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</si>
  <si>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</si>
  <si>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</si>
  <si>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</si>
  <si>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</si>
  <si>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</si>
  <si>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</si>
  <si>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</si>
  <si>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</si>
  <si>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</si>
  <si>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</si>
  <si>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</si>
  <si>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</si>
  <si>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</si>
  <si>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</si>
  <si>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</si>
  <si>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</si>
  <si>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</si>
  <si>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</si>
  <si>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</si>
  <si>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</si>
  <si>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</si>
  <si>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</si>
  <si>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</si>
  <si>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</si>
  <si>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</si>
  <si>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</si>
  <si>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</si>
  <si>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</si>
  <si>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</si>
  <si>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</si>
  <si>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</si>
  <si>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</si>
  <si>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</si>
  <si>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</si>
  <si>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</si>
  <si>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</si>
  <si>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</si>
  <si>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</si>
  <si>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</si>
  <si>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</si>
  <si>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</si>
  <si>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</si>
  <si>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</si>
  <si>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</si>
  <si>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</si>
  <si>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</si>
  <si>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</si>
  <si>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</si>
  <si>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</si>
  <si>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</si>
  <si>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</si>
  <si>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</si>
  <si>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</si>
  <si>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</si>
  <si>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</si>
  <si>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</si>
  <si>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</si>
  <si>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</si>
  <si>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</si>
  <si>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</si>
  <si>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</si>
  <si>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</si>
  <si>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</si>
  <si>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</si>
  <si>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</si>
  <si>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</si>
  <si>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</si>
  <si>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</si>
  <si>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</si>
  <si>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</si>
  <si>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</si>
  <si>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</si>
  <si>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</si>
  <si>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</si>
  <si>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</si>
  <si>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</si>
  <si>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</si>
  <si>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</si>
  <si>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</si>
  <si>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</si>
  <si>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</si>
  <si>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</si>
  <si>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</si>
  <si>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</si>
  <si>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</si>
  <si>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</si>
  <si>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</si>
  <si>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</si>
  <si>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</si>
  <si>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</si>
  <si>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</si>
  <si>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</si>
  <si>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</si>
  <si>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</si>
  <si>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</si>
  <si>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</si>
  <si>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</si>
  <si>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</si>
  <si>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</si>
  <si>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</si>
  <si>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</si>
  <si>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</si>
  <si>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</si>
  <si>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</si>
  <si>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</si>
  <si>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</si>
  <si>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</si>
  <si>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</si>
  <si>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</si>
  <si>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</si>
  <si>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</si>
  <si>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</si>
  <si>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</si>
  <si>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</si>
  <si>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</si>
  <si>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</si>
  <si>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</si>
  <si>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</si>
  <si>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</si>
  <si>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</si>
  <si>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</si>
  <si>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</si>
  <si>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</si>
  <si>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</si>
  <si>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</si>
  <si>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</si>
  <si>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</si>
  <si>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</si>
  <si>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</si>
  <si>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</si>
  <si>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</si>
  <si>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</si>
  <si>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</si>
  <si>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</si>
  <si>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</si>
  <si>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</si>
  <si>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</si>
  <si>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</si>
  <si>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</si>
  <si>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</si>
  <si>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</si>
  <si>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</si>
  <si>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</si>
  <si>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</si>
  <si>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</si>
  <si>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</si>
  <si>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</si>
  <si>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</si>
  <si>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</si>
  <si>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</si>
  <si>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</si>
  <si>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</si>
  <si>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</si>
  <si>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</si>
  <si>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</si>
  <si>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</si>
  <si>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</si>
  <si>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</si>
  <si>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</si>
  <si>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</si>
  <si>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</si>
  <si>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</si>
  <si>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</si>
  <si>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</si>
  <si>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</si>
  <si>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</si>
  <si>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</si>
  <si>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</si>
  <si>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</si>
  <si>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</si>
  <si>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</si>
  <si>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</si>
  <si>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</si>
  <si>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</si>
  <si>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</si>
  <si>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</si>
  <si>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</si>
  <si>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</si>
  <si>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</si>
  <si>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</si>
  <si>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</si>
  <si>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</si>
  <si>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</si>
  <si>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</si>
  <si>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</si>
  <si>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</si>
  <si>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</si>
  <si>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</si>
  <si>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</si>
  <si>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</si>
  <si>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</si>
  <si>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</si>
  <si>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</si>
  <si>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</si>
  <si>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</si>
  <si>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</si>
  <si>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</si>
  <si>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</si>
  <si>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</si>
  <si>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</si>
  <si>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</si>
  <si>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</si>
  <si>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</si>
  <si>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</si>
  <si>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</si>
  <si>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</si>
  <si>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</si>
  <si>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</si>
  <si>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</si>
  <si>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</si>
  <si>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</si>
  <si>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</si>
  <si>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</si>
  <si>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</si>
  <si>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</si>
  <si>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</si>
  <si>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</si>
  <si>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</si>
  <si>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</si>
  <si>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</si>
  <si>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</si>
  <si>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</si>
  <si>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</si>
  <si>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</si>
  <si>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</si>
  <si>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</si>
  <si>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</si>
  <si>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</si>
  <si>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</si>
  <si>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</si>
  <si>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</si>
  <si>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</si>
  <si>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</si>
  <si>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</si>
  <si>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</si>
  <si>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</si>
  <si>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</si>
  <si>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</si>
  <si>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</si>
  <si>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</si>
  <si>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</si>
  <si>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</si>
  <si>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</si>
  <si>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</si>
  <si>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</si>
  <si>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</si>
  <si>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</si>
  <si>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</si>
  <si>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</si>
  <si>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</si>
  <si>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</si>
  <si>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</si>
  <si>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</si>
  <si>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</si>
  <si>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</si>
  <si>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</si>
  <si>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</si>
  <si>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</si>
  <si>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</si>
  <si>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</si>
  <si>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</si>
  <si>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</si>
  <si>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</si>
  <si>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</si>
  <si>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</si>
  <si>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</si>
  <si>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</si>
  <si>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</si>
  <si>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</si>
  <si>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</si>
  <si>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</si>
  <si>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</si>
  <si>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</si>
  <si>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</si>
  <si>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</si>
  <si>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</si>
  <si>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</si>
  <si>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</si>
  <si>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</si>
  <si>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</si>
  <si>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</si>
  <si>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</si>
  <si>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</si>
  <si>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</si>
  <si>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</si>
  <si>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</si>
  <si>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</si>
  <si>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</si>
  <si>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</si>
  <si>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</si>
  <si>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</si>
  <si>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</si>
  <si>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</si>
  <si>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</si>
  <si>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</si>
  <si>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</si>
  <si>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</si>
  <si>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</si>
  <si>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</si>
  <si>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</si>
  <si>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</si>
  <si>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</si>
  <si>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</si>
  <si>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</si>
  <si>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</si>
  <si>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</si>
  <si>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</si>
  <si>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</si>
  <si>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</si>
  <si>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</si>
  <si>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</si>
  <si>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</si>
  <si>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</si>
  <si>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</si>
  <si>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</si>
  <si>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</si>
  <si>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</si>
  <si>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</si>
  <si>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</si>
  <si>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</si>
  <si>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</si>
  <si>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</si>
  <si>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</si>
  <si>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</si>
  <si>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</si>
  <si>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</si>
  <si>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</si>
  <si>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</si>
  <si>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</si>
  <si>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</si>
  <si>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</si>
  <si>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</si>
  <si>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</si>
  <si>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</si>
  <si>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</si>
  <si>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</si>
  <si>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</si>
  <si>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</si>
  <si>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</si>
  <si>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</si>
  <si>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</si>
  <si>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</si>
  <si>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</si>
  <si>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</si>
  <si>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</si>
  <si>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</si>
  <si>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</si>
  <si>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</si>
  <si>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</si>
  <si>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</si>
  <si>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</si>
  <si>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</si>
  <si>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</si>
  <si>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</si>
  <si>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</si>
  <si>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</si>
  <si>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</si>
  <si>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</si>
  <si>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</si>
  <si>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</si>
  <si>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</si>
  <si>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</si>
  <si>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</si>
  <si>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</si>
  <si>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</si>
  <si>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</si>
  <si>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</si>
  <si>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</si>
  <si>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</si>
  <si>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</si>
  <si>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</si>
  <si>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</si>
  <si>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</si>
  <si>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</si>
  <si>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</si>
  <si>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</si>
  <si>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</si>
  <si>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</si>
  <si>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</si>
  <si>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</si>
  <si>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</si>
  <si>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</si>
  <si>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</si>
  <si>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</si>
  <si>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</si>
  <si>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</si>
  <si>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</si>
  <si>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</si>
  <si>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</si>
  <si>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</si>
  <si>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</si>
  <si>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</si>
  <si>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</si>
  <si>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</si>
  <si>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</si>
  <si>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</si>
  <si>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</si>
  <si>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</si>
  <si>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</si>
  <si>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</si>
  <si>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</si>
  <si>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</si>
  <si>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</si>
  <si>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</si>
  <si>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</si>
  <si>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</si>
  <si>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</si>
  <si>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</si>
  <si>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</si>
  <si>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</si>
  <si>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</si>
  <si>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</si>
  <si>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</si>
  <si>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</si>
  <si>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</si>
  <si>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</si>
  <si>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</si>
  <si>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</si>
  <si>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</si>
  <si>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</si>
  <si>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</si>
  <si>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</si>
  <si>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</si>
  <si>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</si>
  <si>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</si>
  <si>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</si>
  <si>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</si>
  <si>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</si>
  <si>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</si>
  <si>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</si>
  <si>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</si>
  <si>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</si>
  <si>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</si>
  <si>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</si>
  <si>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</si>
  <si>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</si>
  <si>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</si>
  <si>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</si>
  <si>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</si>
  <si>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</si>
  <si>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</si>
  <si>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</si>
  <si>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</si>
  <si>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</si>
  <si>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</si>
  <si>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</si>
  <si>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</si>
  <si>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</si>
  <si>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</si>
  <si>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</si>
  <si>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</si>
  <si>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</si>
  <si>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</si>
  <si>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</si>
  <si>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</si>
  <si>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</si>
  <si>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</si>
  <si>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</si>
  <si>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</si>
  <si>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</si>
  <si>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</si>
  <si>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</si>
  <si>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</si>
  <si>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</si>
  <si>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</si>
  <si>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</si>
  <si>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</si>
  <si>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</si>
  <si>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</si>
  <si>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</si>
  <si>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</si>
  <si>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</si>
  <si>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</si>
  <si>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</si>
  <si>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</si>
  <si>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</si>
  <si>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</si>
  <si>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</si>
  <si>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</si>
  <si>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</si>
  <si>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</si>
  <si>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</si>
  <si>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</si>
  <si>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</si>
  <si>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</si>
  <si>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</si>
  <si>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</si>
  <si>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</si>
  <si>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</si>
  <si>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</si>
  <si>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</si>
  <si>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</si>
  <si>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</si>
  <si>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</si>
  <si>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</si>
  <si>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</si>
  <si>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</si>
  <si>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</si>
  <si>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</si>
  <si>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</si>
  <si>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</si>
  <si>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</si>
  <si>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</si>
  <si>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</si>
  <si>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</si>
  <si>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</si>
  <si>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</si>
  <si>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</si>
  <si>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</si>
  <si>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</si>
  <si>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</si>
  <si>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</si>
  <si>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</si>
  <si>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</si>
  <si>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</si>
  <si>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</si>
  <si>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</si>
  <si>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</si>
  <si>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</si>
  <si>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</si>
  <si>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</si>
  <si>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</si>
  <si>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</si>
  <si>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</si>
  <si>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</si>
  <si>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</si>
  <si>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</si>
  <si>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</si>
  <si>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</si>
  <si>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</si>
  <si>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</si>
  <si>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</si>
  <si>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</si>
  <si>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</si>
  <si>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</si>
  <si>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</si>
  <si>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</si>
  <si>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</si>
  <si>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</si>
  <si>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</si>
  <si>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</si>
  <si>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</si>
  <si>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</si>
  <si>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</si>
  <si>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</si>
  <si>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</si>
  <si>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</si>
  <si>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</si>
  <si>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</si>
  <si>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</si>
  <si>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</si>
  <si>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</si>
  <si>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</si>
  <si>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</si>
  <si>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</si>
  <si>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</si>
  <si>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</si>
  <si>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</si>
  <si>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</si>
  <si>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</si>
  <si>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</si>
  <si>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</si>
  <si>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</si>
  <si>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</si>
  <si>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</si>
  <si>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</si>
  <si>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</si>
  <si>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</si>
  <si>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</si>
  <si>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</si>
  <si>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</si>
  <si>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</si>
  <si>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</si>
  <si>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</si>
  <si>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</si>
  <si>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</si>
  <si>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</si>
  <si>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</si>
  <si>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</si>
  <si>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</si>
  <si>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</si>
  <si>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</si>
  <si>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</si>
  <si>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</si>
  <si>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</si>
  <si>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</si>
  <si>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</si>
  <si>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</si>
  <si>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</si>
  <si>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</si>
  <si>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</si>
  <si>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</si>
  <si>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</si>
  <si>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</si>
  <si>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</si>
  <si>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</si>
  <si>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</si>
  <si>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</si>
  <si>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</si>
  <si>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</si>
  <si>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</si>
  <si>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</si>
  <si>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</si>
  <si>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</si>
  <si>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</si>
  <si>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</si>
  <si>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</si>
  <si>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</si>
  <si>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</si>
  <si>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</si>
  <si>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</si>
  <si>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</si>
  <si>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</si>
  <si>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</si>
  <si>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</si>
  <si>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</si>
  <si>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</si>
  <si>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</si>
  <si>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</si>
  <si>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</si>
  <si>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</si>
  <si>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</si>
  <si>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</si>
  <si>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</si>
  <si>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</si>
  <si>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</si>
  <si>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</si>
  <si>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</si>
  <si>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</si>
  <si>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</si>
  <si>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</si>
  <si>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</si>
  <si>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</si>
  <si>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</si>
  <si>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</si>
  <si>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</si>
  <si>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</si>
  <si>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</si>
  <si>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</si>
  <si>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</si>
  <si>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</si>
  <si>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</si>
  <si>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</si>
  <si>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</si>
  <si>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</si>
  <si>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</si>
  <si>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</si>
  <si>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</si>
  <si>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</si>
  <si>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</si>
  <si>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</si>
  <si>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</si>
  <si>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</si>
  <si>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</si>
  <si>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</si>
  <si>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</si>
  <si>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</si>
  <si>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</si>
  <si>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</si>
  <si>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</si>
  <si>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</si>
  <si>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</si>
  <si>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</si>
  <si>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</si>
  <si>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</si>
  <si>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</si>
  <si>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</si>
  <si>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</si>
  <si>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</si>
  <si>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</si>
  <si>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</si>
  <si>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</si>
  <si>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</si>
  <si>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</si>
  <si>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</si>
  <si>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</si>
  <si>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</si>
  <si>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</si>
  <si>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</si>
  <si>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</si>
  <si>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</si>
  <si>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</si>
  <si>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</si>
  <si>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</si>
  <si>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</si>
  <si>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</si>
  <si>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</si>
  <si>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</si>
  <si>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</si>
  <si>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</si>
  <si>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</si>
  <si>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</si>
  <si>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</si>
  <si>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</si>
  <si>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</si>
  <si>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</si>
  <si>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</si>
  <si>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</si>
  <si>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</si>
  <si>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</si>
  <si>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</si>
  <si>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</si>
  <si>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</si>
  <si>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</si>
  <si>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</si>
  <si>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</si>
  <si>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</si>
  <si>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</si>
  <si>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</si>
  <si>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</si>
  <si>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</si>
  <si>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</si>
  <si>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</si>
  <si>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</si>
  <si>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</si>
  <si>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</si>
  <si>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</si>
  <si>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</si>
  <si>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</si>
  <si>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</si>
  <si>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</si>
  <si>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</si>
  <si>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</si>
  <si>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</si>
  <si>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</si>
  <si>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</si>
  <si>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</si>
  <si>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</si>
  <si>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</si>
  <si>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</si>
  <si>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</si>
  <si>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</si>
  <si>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</si>
  <si>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</si>
  <si>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</si>
  <si>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</si>
  <si>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</si>
  <si>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</si>
  <si>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</si>
  <si>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</si>
  <si>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</si>
  <si>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</si>
  <si>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</si>
  <si>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</si>
  <si>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</si>
  <si>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</si>
  <si>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</si>
  <si>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</si>
  <si>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</si>
  <si>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</si>
  <si>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</si>
  <si>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</si>
  <si>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</si>
  <si>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</si>
  <si>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</si>
  <si>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</si>
  <si>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</si>
  <si>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</si>
  <si>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</si>
  <si>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</si>
  <si>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</si>
  <si>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</si>
  <si>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</si>
  <si>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</si>
  <si>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</si>
  <si>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</si>
  <si>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</si>
  <si>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</si>
  <si>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</si>
  <si>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</si>
  <si>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</si>
  <si>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</si>
  <si>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</si>
  <si>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</si>
  <si>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</si>
  <si>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</si>
  <si>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</si>
  <si>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</si>
  <si>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</si>
  <si>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</si>
  <si>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</si>
  <si>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</si>
  <si>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</si>
  <si>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</si>
  <si>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</si>
  <si>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</si>
  <si>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</si>
  <si>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</si>
  <si>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</si>
  <si>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</si>
  <si>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</si>
  <si>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</si>
  <si>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</si>
  <si>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</si>
  <si>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</si>
  <si>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</si>
  <si>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</si>
  <si>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</si>
  <si>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</si>
  <si>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</si>
  <si>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</si>
  <si>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</si>
  <si>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</si>
  <si>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</si>
  <si>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</si>
  <si>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</si>
  <si>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</si>
  <si>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</si>
  <si>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</si>
  <si>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</si>
  <si>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</si>
  <si>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</si>
  <si>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</si>
  <si>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</si>
  <si>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</si>
  <si>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</si>
  <si>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</si>
  <si>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</si>
  <si>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</si>
  <si>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</si>
  <si>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</si>
  <si>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</si>
  <si>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</si>
  <si>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</si>
  <si>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</si>
  <si>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</si>
  <si>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</si>
  <si>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</si>
  <si>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</si>
  <si>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</si>
  <si>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</si>
  <si>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</si>
  <si>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</si>
  <si>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</si>
  <si>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</si>
  <si>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</si>
  <si>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</si>
  <si>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</si>
  <si>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</si>
  <si>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</si>
  <si>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</si>
  <si>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</si>
  <si>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</si>
  <si>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</si>
  <si>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</si>
  <si>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</si>
  <si>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</si>
  <si>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</si>
  <si>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</si>
  <si>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</si>
  <si>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</si>
  <si>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</si>
  <si>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</si>
  <si>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</si>
  <si>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</si>
  <si>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</si>
  <si>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</si>
  <si>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</si>
  <si>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</si>
  <si>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</si>
  <si>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</si>
  <si>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</si>
  <si>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</si>
  <si>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</si>
  <si>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</si>
  <si>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</si>
  <si>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</si>
  <si>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</si>
  <si>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</si>
  <si>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</si>
  <si>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</si>
  <si>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</si>
  <si>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</si>
  <si>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</si>
  <si>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</si>
  <si>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</si>
  <si>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</si>
  <si>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</si>
  <si>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</si>
  <si>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</si>
  <si>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</si>
  <si>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</si>
  <si>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</si>
  <si>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</si>
  <si>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</si>
  <si>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</si>
  <si>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</si>
  <si>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</si>
  <si>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</si>
  <si>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</si>
  <si>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</si>
  <si>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</si>
  <si>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</si>
  <si>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</si>
  <si>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</si>
  <si>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</si>
  <si>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</si>
  <si>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</si>
  <si>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</si>
  <si>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</si>
  <si>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</si>
  <si>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</si>
  <si>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</si>
  <si>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</si>
  <si>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</si>
  <si>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</si>
  <si>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</si>
  <si>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</si>
  <si>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</si>
  <si>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</si>
  <si>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</si>
  <si>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</si>
  <si>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</si>
  <si>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</si>
  <si>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</si>
  <si>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</si>
  <si>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</si>
  <si>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</si>
  <si>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</si>
  <si>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</si>
  <si>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</si>
  <si>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</si>
  <si>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</si>
  <si>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</si>
  <si>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</si>
  <si>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</si>
  <si>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</si>
  <si>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</si>
  <si>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</si>
  <si>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</si>
  <si>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</si>
  <si>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</si>
  <si>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</si>
  <si>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</si>
  <si>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</si>
  <si>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</si>
  <si>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</si>
  <si>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</si>
  <si>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</si>
  <si>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</si>
  <si>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</si>
  <si>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</si>
  <si>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</si>
  <si>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</si>
  <si>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</si>
  <si>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</si>
  <si>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</si>
  <si>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</si>
  <si>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</si>
  <si>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</si>
  <si>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</si>
  <si>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</si>
  <si>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</si>
  <si>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</si>
  <si>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</si>
  <si>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</si>
  <si>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</si>
  <si>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</si>
  <si>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</si>
  <si>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</si>
  <si>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</si>
  <si>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</si>
  <si>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</si>
  <si>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</si>
  <si>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</si>
  <si>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</si>
  <si>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</si>
  <si>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</si>
  <si>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</si>
  <si>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</si>
  <si>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</si>
  <si>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</si>
  <si>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</si>
  <si>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</si>
  <si>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</si>
  <si>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</si>
  <si>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</si>
  <si>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</si>
  <si>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</si>
  <si>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</si>
  <si>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</si>
  <si>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</si>
  <si>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</si>
  <si>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</si>
  <si>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</si>
  <si>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</si>
  <si>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</si>
  <si>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</si>
  <si>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</si>
  <si>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</si>
  <si>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</si>
  <si>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</si>
  <si>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</si>
  <si>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</si>
  <si>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</si>
  <si>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</si>
  <si>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</si>
  <si>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</si>
  <si>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</si>
  <si>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</si>
  <si>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</si>
  <si>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</si>
  <si>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</si>
  <si>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</si>
  <si>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</si>
  <si>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</si>
  <si>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</si>
  <si>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</si>
  <si>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</si>
  <si>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</si>
  <si>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</si>
  <si>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</si>
  <si>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</si>
  <si>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</si>
  <si>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</si>
  <si>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</si>
  <si>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</si>
  <si>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</si>
  <si>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</si>
  <si>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</si>
  <si>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</si>
  <si>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</si>
  <si>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</si>
  <si>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</si>
  <si>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</si>
  <si>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</si>
  <si>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</si>
  <si>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</si>
  <si>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</si>
  <si>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</si>
  <si>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</si>
  <si>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</si>
  <si>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</si>
  <si>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</si>
  <si>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</si>
  <si>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</si>
  <si>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</si>
  <si>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</si>
  <si>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</si>
  <si>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</si>
  <si>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</si>
  <si>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</si>
  <si>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</si>
  <si>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</si>
  <si>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</si>
  <si>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</si>
  <si>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</si>
  <si>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</si>
  <si>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</si>
  <si>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</si>
  <si>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</si>
  <si>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</si>
  <si>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</si>
  <si>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</si>
  <si>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</si>
  <si>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</si>
  <si>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</si>
  <si>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</si>
  <si>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</si>
  <si>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</si>
  <si>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</si>
  <si>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</si>
  <si>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</si>
  <si>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</si>
  <si>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</si>
  <si>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</si>
  <si>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</si>
  <si>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</si>
  <si>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</si>
  <si>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</si>
  <si>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</si>
  <si>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</si>
  <si>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</si>
  <si>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</si>
  <si>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</si>
  <si>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</si>
  <si>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</si>
  <si>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</si>
  <si>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</si>
  <si>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</si>
  <si>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</si>
  <si>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</si>
  <si>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</si>
  <si>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</si>
  <si>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</si>
  <si>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</si>
  <si>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</si>
  <si>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</si>
  <si>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</si>
  <si>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</si>
  <si>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</si>
  <si>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</si>
  <si>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</si>
  <si>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</si>
  <si>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</si>
  <si>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</si>
  <si>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</si>
  <si>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</si>
  <si>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</si>
  <si>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</si>
  <si>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</si>
  <si>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</si>
  <si>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</si>
  <si>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</si>
  <si>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</si>
  <si>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</si>
  <si>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</si>
  <si>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</si>
  <si>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</si>
  <si>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</si>
  <si>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</si>
  <si>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</si>
  <si>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</si>
  <si>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</si>
  <si>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</si>
  <si>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</si>
  <si>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</si>
  <si>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</si>
  <si>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</si>
  <si>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</si>
  <si>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</si>
  <si>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</si>
  <si>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</si>
  <si>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</si>
  <si>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</si>
  <si>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</si>
  <si>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</si>
  <si>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</si>
  <si>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</si>
  <si>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</si>
  <si>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</si>
  <si>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</si>
  <si>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</si>
  <si>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</si>
  <si>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</si>
  <si>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</si>
  <si>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</si>
  <si>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</si>
  <si>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</si>
  <si>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</si>
  <si>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</si>
  <si>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</si>
  <si>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</si>
  <si>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</si>
  <si>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</si>
  <si>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</si>
  <si>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</si>
  <si>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</si>
  <si>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</si>
  <si>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</si>
  <si>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</si>
  <si>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</si>
  <si>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</si>
  <si>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</si>
  <si>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</si>
  <si>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</si>
  <si>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</si>
  <si>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</si>
  <si>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</si>
  <si>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</si>
  <si>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</si>
  <si>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</si>
  <si>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</si>
  <si>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</si>
  <si>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</si>
  <si>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</si>
  <si>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</si>
  <si>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</si>
  <si>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</si>
  <si>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</si>
  <si>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</si>
  <si>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</si>
  <si>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</si>
  <si>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</si>
  <si>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</si>
  <si>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</si>
  <si>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</si>
  <si>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</si>
  <si>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</si>
  <si>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</si>
  <si>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</si>
  <si>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</si>
  <si>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</si>
  <si>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</si>
  <si>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</si>
  <si>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</si>
  <si>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</si>
  <si>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</si>
  <si>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</si>
  <si>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</si>
  <si>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</si>
  <si>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</si>
  <si>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</si>
  <si>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</si>
  <si>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</si>
  <si>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</si>
  <si>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</si>
  <si>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</si>
  <si>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</si>
  <si>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</si>
  <si>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</si>
  <si>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</si>
  <si>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</si>
  <si>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</si>
  <si>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</si>
  <si>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</si>
  <si>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</si>
  <si>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</si>
  <si>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</si>
  <si>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</si>
  <si>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</si>
  <si>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</si>
  <si>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</si>
  <si>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</si>
  <si>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</si>
  <si>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</si>
  <si>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</si>
  <si>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</si>
  <si>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</si>
  <si>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</si>
  <si>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</si>
  <si>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</si>
  <si>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</si>
  <si>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</si>
  <si>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</si>
  <si>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</si>
  <si>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</si>
  <si>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</si>
  <si>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</si>
  <si>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</si>
  <si>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</si>
  <si>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</si>
  <si>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</si>
  <si>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</si>
  <si>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</si>
  <si>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</si>
  <si>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</si>
  <si>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</si>
  <si>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</si>
  <si>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</si>
  <si>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</si>
  <si>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</si>
  <si>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</si>
  <si>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</si>
  <si>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</si>
  <si>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</si>
  <si>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</si>
  <si>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</si>
  <si>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</si>
  <si>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</si>
  <si>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</si>
  <si>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</si>
  <si>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</si>
  <si>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</si>
  <si>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</si>
  <si>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</si>
  <si>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</si>
  <si>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</si>
  <si>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</si>
  <si>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</si>
  <si>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</si>
  <si>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</si>
  <si>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</si>
  <si>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</si>
  <si>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</si>
  <si>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</si>
  <si>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</si>
  <si>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</si>
  <si>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</si>
  <si>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</si>
  <si>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</si>
  <si>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</si>
  <si>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</si>
  <si>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</si>
  <si>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</si>
  <si>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</si>
  <si>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</si>
  <si>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</si>
  <si>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</si>
  <si>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</si>
  <si>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</si>
  <si>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</si>
  <si>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</si>
  <si>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</si>
  <si>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</si>
  <si>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</si>
  <si>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</si>
  <si>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</si>
  <si>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</si>
  <si>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</si>
  <si>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</si>
  <si>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</si>
  <si>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</si>
  <si>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</si>
  <si>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</si>
  <si>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</si>
  <si>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</si>
  <si>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</si>
  <si>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</si>
  <si>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</si>
  <si>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</si>
  <si>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</si>
  <si>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</si>
  <si>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</si>
  <si>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</si>
  <si>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</si>
  <si>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</si>
  <si>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</si>
  <si>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</si>
  <si>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</si>
  <si>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</si>
  <si>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</si>
  <si>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</si>
  <si>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</si>
  <si>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</si>
  <si>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</si>
  <si>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</si>
  <si>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</si>
  <si>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</si>
  <si>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</si>
  <si>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</si>
  <si>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</si>
  <si>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</si>
  <si>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</si>
  <si>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</si>
  <si>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</si>
  <si>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</si>
  <si>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</si>
  <si>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</si>
  <si>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</si>
  <si>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</si>
  <si>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</si>
  <si>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</si>
  <si>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</si>
  <si>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</si>
  <si>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</si>
  <si>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</si>
  <si>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</si>
  <si>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</si>
  <si>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</si>
  <si>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</si>
  <si>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</si>
  <si>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</si>
  <si>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</si>
  <si>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</si>
  <si>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</si>
  <si>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</si>
  <si>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</si>
  <si>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</si>
  <si>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</si>
  <si>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</si>
  <si>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</si>
  <si>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</si>
  <si>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</si>
  <si>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</si>
  <si>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</si>
  <si>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</si>
  <si>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</si>
  <si>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</si>
  <si>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</si>
  <si>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</si>
  <si>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</si>
  <si>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</si>
  <si>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</si>
  <si>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</si>
  <si>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</si>
  <si>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</si>
  <si>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</si>
  <si>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</si>
  <si>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</si>
  <si>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</si>
  <si>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</si>
  <si>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</si>
  <si>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</si>
  <si>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</si>
  <si>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</si>
  <si>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</si>
  <si>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</si>
  <si>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</si>
  <si>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</si>
  <si>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</si>
  <si>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</si>
  <si>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</si>
  <si>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</si>
  <si>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</si>
  <si>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</si>
  <si>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</si>
  <si>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</si>
  <si>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</si>
  <si>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</si>
  <si>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</si>
  <si>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</si>
  <si>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</si>
  <si>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</si>
  <si>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</si>
  <si>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</si>
  <si>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</si>
  <si>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</si>
  <si>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</si>
  <si>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</si>
  <si>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</si>
  <si>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</si>
  <si>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</si>
  <si>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</si>
  <si>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</si>
  <si>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</si>
  <si>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</si>
  <si>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</si>
  <si>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</si>
  <si>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</si>
  <si>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</si>
  <si>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</si>
  <si>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</si>
  <si>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</si>
  <si>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</si>
  <si>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</si>
  <si>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</si>
  <si>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</si>
  <si>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</si>
  <si>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</si>
  <si>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</si>
  <si>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</si>
  <si>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</si>
  <si>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</si>
  <si>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</si>
  <si>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</si>
  <si>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</si>
  <si>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</si>
  <si>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</si>
  <si>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</si>
  <si>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</si>
  <si>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</si>
  <si>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</si>
  <si>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</si>
  <si>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</si>
  <si>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</si>
  <si>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</si>
  <si>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</si>
  <si>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</si>
  <si>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</si>
  <si>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</si>
  <si>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</si>
  <si>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</si>
  <si>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</si>
  <si>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</si>
  <si>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</si>
  <si>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</si>
  <si>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</si>
  <si>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</si>
  <si>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</si>
  <si>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</si>
  <si>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</si>
  <si>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</si>
  <si>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</si>
  <si>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</si>
  <si>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</si>
  <si>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</si>
  <si>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</si>
  <si>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</si>
  <si>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</si>
  <si>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</si>
  <si>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</si>
  <si>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</si>
  <si>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</si>
  <si>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</si>
  <si>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</si>
  <si>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</si>
  <si>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</si>
  <si>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</si>
  <si>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</si>
  <si>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</si>
  <si>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</si>
  <si>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</si>
  <si>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</si>
  <si>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</si>
  <si>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</si>
  <si>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</si>
  <si>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</si>
  <si>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</si>
  <si>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</si>
  <si>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</si>
  <si>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</si>
  <si>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</si>
  <si>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</si>
  <si>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</si>
  <si>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</si>
  <si>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</si>
  <si>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</si>
  <si>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</si>
  <si>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</si>
  <si>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</si>
  <si>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</si>
  <si>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</si>
  <si>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</si>
  <si>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</si>
  <si>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</si>
  <si>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</si>
  <si>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</si>
  <si>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</si>
  <si>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</si>
  <si>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</si>
  <si>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</si>
  <si>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</si>
  <si>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</si>
  <si>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</si>
  <si>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</si>
  <si>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</si>
  <si>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</si>
  <si>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</si>
  <si>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</si>
  <si>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</si>
  <si>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</si>
  <si>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</si>
  <si>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</si>
  <si>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</si>
  <si>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</si>
  <si>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</si>
  <si>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</si>
  <si>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</si>
  <si>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</si>
  <si>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</si>
  <si>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</si>
  <si>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</si>
  <si>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</si>
  <si>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</si>
  <si>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</si>
  <si>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</si>
  <si>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</si>
  <si>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</si>
  <si>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</si>
  <si>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</si>
  <si>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</si>
  <si>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</si>
  <si>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</si>
  <si>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</si>
  <si>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</si>
  <si>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</si>
  <si>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</si>
  <si>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</si>
  <si>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</si>
  <si>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</si>
  <si>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</si>
  <si>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</si>
  <si>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</si>
  <si>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</si>
  <si>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</si>
  <si>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</si>
  <si>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</si>
  <si>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</si>
  <si>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</si>
  <si>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</si>
  <si>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</si>
  <si>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</si>
  <si>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</si>
  <si>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</si>
  <si>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</si>
  <si>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</si>
  <si>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</si>
  <si>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</si>
  <si>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</si>
  <si>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</si>
  <si>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</si>
  <si>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</si>
  <si>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</si>
  <si>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</si>
  <si>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</si>
  <si>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</si>
  <si>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</si>
  <si>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</si>
  <si>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</si>
  <si>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</si>
  <si>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</si>
  <si>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</si>
  <si>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</si>
  <si>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</si>
  <si>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</si>
  <si>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</si>
  <si>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</si>
  <si>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</si>
  <si>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</si>
  <si>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</si>
  <si>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</si>
  <si>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</si>
  <si>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</si>
  <si>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</si>
  <si>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</si>
  <si>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</si>
  <si>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</si>
  <si>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</si>
  <si>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</si>
  <si>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</si>
  <si>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</si>
  <si>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</si>
  <si>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</si>
  <si>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</si>
  <si>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</si>
  <si>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</si>
  <si>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</si>
  <si>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</si>
  <si>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</si>
  <si>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</si>
  <si>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</si>
  <si>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</si>
  <si>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</si>
  <si>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</si>
  <si>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</si>
  <si>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</si>
  <si>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</si>
  <si>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</si>
  <si>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</si>
  <si>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</si>
  <si>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</si>
  <si>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</si>
  <si>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</si>
  <si>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</si>
  <si>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</si>
  <si>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</si>
  <si>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</si>
  <si>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</si>
  <si>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</si>
  <si>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</si>
  <si>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</si>
  <si>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</si>
  <si>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</si>
  <si>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</si>
  <si>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</si>
  <si>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</si>
  <si>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</si>
  <si>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</si>
  <si>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</si>
  <si>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</si>
  <si>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</si>
  <si>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</si>
  <si>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</si>
  <si>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</si>
  <si>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</si>
  <si>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</si>
  <si>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</si>
  <si>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</si>
  <si>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</si>
  <si>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</si>
  <si>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</si>
  <si>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</si>
  <si>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</si>
  <si>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</si>
  <si>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</si>
  <si>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</si>
  <si>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</si>
  <si>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</si>
  <si>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</si>
  <si>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</si>
  <si>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</si>
  <si>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</si>
  <si>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</si>
  <si>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</si>
  <si>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</si>
  <si>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</si>
  <si>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</si>
  <si>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</si>
  <si>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</si>
  <si>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</si>
  <si>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</si>
  <si>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</si>
  <si>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</si>
  <si>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</si>
  <si>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</si>
  <si>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</si>
  <si>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</si>
  <si>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</si>
  <si>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</si>
  <si>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</si>
  <si>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</si>
  <si>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</si>
  <si>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</si>
  <si>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</si>
  <si>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</si>
  <si>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</si>
  <si>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</si>
  <si>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</si>
  <si>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</si>
  <si>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</si>
  <si>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</si>
  <si>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</si>
  <si>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</si>
  <si>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</si>
  <si>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</si>
  <si>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</si>
  <si>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</si>
  <si>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</si>
  <si>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</si>
  <si>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</si>
  <si>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</si>
  <si>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</si>
  <si>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</si>
  <si>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</si>
  <si>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</si>
  <si>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</si>
  <si>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</si>
  <si>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</si>
  <si>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</si>
  <si>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</si>
  <si>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</si>
  <si>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</si>
  <si>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</si>
  <si>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</si>
  <si>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</si>
  <si>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</si>
  <si>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</si>
  <si>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</si>
  <si>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</si>
  <si>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</si>
  <si>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</si>
  <si>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</si>
  <si>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</si>
  <si>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</si>
  <si>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</si>
  <si>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</si>
  <si>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</si>
  <si>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</si>
  <si>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</si>
  <si>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</si>
  <si>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</si>
  <si>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</si>
  <si>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</si>
  <si>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</si>
  <si>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</si>
  <si>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</si>
  <si>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</si>
  <si>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</si>
  <si>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</si>
  <si>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</si>
  <si>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</si>
  <si>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</si>
  <si>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</si>
  <si>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</si>
  <si>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</si>
  <si>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</si>
  <si>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</si>
  <si>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</si>
  <si>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</si>
  <si>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</si>
  <si>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</si>
  <si>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</si>
  <si>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</si>
  <si>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</si>
  <si>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</si>
  <si>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</si>
  <si>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</si>
  <si>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</si>
  <si>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</si>
  <si>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</si>
  <si>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</si>
  <si>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</si>
  <si>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</si>
  <si>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</si>
  <si>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</si>
  <si>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</si>
  <si>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</si>
  <si>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</si>
  <si>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</si>
  <si>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</si>
  <si>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</si>
  <si>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</si>
  <si>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</si>
  <si>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</si>
  <si>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</si>
  <si>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</si>
  <si>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</si>
  <si>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</si>
  <si>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</si>
  <si>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</si>
  <si>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</si>
  <si>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</si>
  <si>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</si>
  <si>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</si>
  <si>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</si>
  <si>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</si>
  <si>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</si>
  <si>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</si>
  <si>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</si>
  <si>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</si>
  <si>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</si>
  <si>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</si>
  <si>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</si>
  <si>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</si>
  <si>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</si>
  <si>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</si>
  <si>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</si>
  <si>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</si>
  <si>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</si>
  <si>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</si>
  <si>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</si>
  <si>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</si>
  <si>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</si>
  <si>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</si>
  <si>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</si>
  <si>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</si>
  <si>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</si>
  <si>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</si>
  <si>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</si>
  <si>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</si>
  <si>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</si>
  <si>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</si>
  <si>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</si>
  <si>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</si>
  <si>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</si>
  <si>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</si>
  <si>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</si>
  <si>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</si>
  <si>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</si>
  <si>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</si>
  <si>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</si>
  <si>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</si>
  <si>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</si>
  <si>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</si>
  <si>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</si>
  <si>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</si>
  <si>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</si>
  <si>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</si>
  <si>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</si>
  <si>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</si>
  <si>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</si>
  <si>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</si>
  <si>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</si>
  <si>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</si>
  <si>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</si>
  <si>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</si>
  <si>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</si>
  <si>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</si>
  <si>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</si>
  <si>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</si>
  <si>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</si>
  <si>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</si>
  <si>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</si>
  <si>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</si>
  <si>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</si>
  <si>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</si>
  <si>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</si>
  <si>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</si>
  <si>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</si>
  <si>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</si>
  <si>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</si>
  <si>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</si>
  <si>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</si>
  <si>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</si>
  <si>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</si>
  <si>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</si>
  <si>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</si>
  <si>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</si>
  <si>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</si>
  <si>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</si>
  <si>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</si>
  <si>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</si>
  <si>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</si>
  <si>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</si>
  <si>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</si>
  <si>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</si>
  <si>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</si>
  <si>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</si>
  <si>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</si>
  <si>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</si>
  <si>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</si>
  <si>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</si>
  <si>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</si>
  <si>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</si>
  <si>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</si>
  <si>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</si>
  <si>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</si>
  <si>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</si>
  <si>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</si>
  <si>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</si>
  <si>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</si>
  <si>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</si>
  <si>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</si>
  <si>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</si>
  <si>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</si>
  <si>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</si>
  <si>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</si>
  <si>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</si>
  <si>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</si>
  <si>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</si>
  <si>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</si>
  <si>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</si>
  <si>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</si>
  <si>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</si>
  <si>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</si>
  <si>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</si>
  <si>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</si>
  <si>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</si>
  <si>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</si>
  <si>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</si>
  <si>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</si>
  <si>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</si>
  <si>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</si>
  <si>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</si>
  <si>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</si>
  <si>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</si>
  <si>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</si>
  <si>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</si>
  <si>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</si>
  <si>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</si>
  <si>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</si>
  <si>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</si>
  <si>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</si>
  <si>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</si>
  <si>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</si>
  <si>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</si>
  <si>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</si>
  <si>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</si>
  <si>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</si>
  <si>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</si>
  <si>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</si>
  <si>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</si>
  <si>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</si>
  <si>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</si>
  <si>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</si>
  <si>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</si>
  <si>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</si>
  <si>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</si>
  <si>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</si>
  <si>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</si>
  <si>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</si>
  <si>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</si>
  <si>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</si>
  <si>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</si>
  <si>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</si>
  <si>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</si>
  <si>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</si>
  <si>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</si>
  <si>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</si>
  <si>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</si>
  <si>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</si>
  <si>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</si>
  <si>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</si>
  <si>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</si>
  <si>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</si>
  <si>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</si>
  <si>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</si>
  <si>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</si>
  <si>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</si>
  <si>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</si>
  <si>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</si>
  <si>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</si>
  <si>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</si>
  <si>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</si>
  <si>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</si>
  <si>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</si>
  <si>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</si>
  <si>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</si>
  <si>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</si>
  <si>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</si>
  <si>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</si>
  <si>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</si>
  <si>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</si>
  <si>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</si>
  <si>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</si>
  <si>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</si>
  <si>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</si>
  <si>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</si>
  <si>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</si>
  <si>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</si>
  <si>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</si>
  <si>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</si>
  <si>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</si>
  <si>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</si>
  <si>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</si>
  <si>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</si>
  <si>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</si>
  <si>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</si>
  <si>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</si>
  <si>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</si>
  <si>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</si>
  <si>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</si>
  <si>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</si>
  <si>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</si>
  <si>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</si>
  <si>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</si>
  <si>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</si>
  <si>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</si>
  <si>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</si>
  <si>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</si>
  <si>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</si>
  <si>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</si>
  <si>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</si>
  <si>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</si>
  <si>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</si>
  <si>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</si>
  <si>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</si>
  <si>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</si>
  <si>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</si>
  <si>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</si>
  <si>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</si>
  <si>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</si>
  <si>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</si>
  <si>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</si>
  <si>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</si>
  <si>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</si>
  <si>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</si>
  <si>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</si>
  <si>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</si>
  <si>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</si>
  <si>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</si>
  <si>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</si>
  <si>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</si>
  <si>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</si>
  <si>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</si>
  <si>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</si>
  <si>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</si>
  <si>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</si>
  <si>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</si>
  <si>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</si>
  <si>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</si>
  <si>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</si>
  <si>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</si>
  <si>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</si>
  <si>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</si>
  <si>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</si>
  <si>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</si>
  <si>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</si>
  <si>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</si>
  <si>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</si>
  <si>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</si>
  <si>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</si>
  <si>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</si>
  <si>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</si>
  <si>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</si>
  <si>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</si>
  <si>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</si>
  <si>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</si>
  <si>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</si>
  <si>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</si>
  <si>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</si>
  <si>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</si>
  <si>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</si>
  <si>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</si>
  <si>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</si>
  <si>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</si>
  <si>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</si>
  <si>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</si>
  <si>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</si>
  <si>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</si>
  <si>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</si>
  <si>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</si>
  <si>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</si>
  <si>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</si>
  <si>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</si>
  <si>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</si>
  <si>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</si>
  <si>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</si>
  <si>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</si>
  <si>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</si>
  <si>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</si>
  <si>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</si>
  <si>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</si>
  <si>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</si>
  <si>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</si>
  <si>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</si>
  <si>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</si>
  <si>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</si>
  <si>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</si>
  <si>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</si>
  <si>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</si>
  <si>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</si>
  <si>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</si>
  <si>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</si>
  <si>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</si>
  <si>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</si>
  <si>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</si>
  <si>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</si>
  <si>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</si>
  <si>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</si>
  <si>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</si>
  <si>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</si>
  <si>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</si>
  <si>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</si>
  <si>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</si>
  <si>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</si>
  <si>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</si>
  <si>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</si>
  <si>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</si>
  <si>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</si>
  <si>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</si>
  <si>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</si>
  <si>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</si>
  <si>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</si>
  <si>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</si>
  <si>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</si>
  <si>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</si>
  <si>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</si>
  <si>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</si>
  <si>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</si>
  <si>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</si>
  <si>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</si>
  <si>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</si>
  <si>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</si>
  <si>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</si>
  <si>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</si>
  <si>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</si>
  <si>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</si>
  <si>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</si>
  <si>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</si>
  <si>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</si>
  <si>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</si>
  <si>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</si>
  <si>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</si>
  <si>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</si>
  <si>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</si>
  <si>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</si>
  <si>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</si>
  <si>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</si>
  <si>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</si>
  <si>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</si>
  <si>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</si>
  <si>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</si>
  <si>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</si>
  <si>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</si>
  <si>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</si>
  <si>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</si>
  <si>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</si>
  <si>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</si>
  <si>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</si>
  <si>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</si>
  <si>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</si>
  <si>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</si>
  <si>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</si>
  <si>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</si>
  <si>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</si>
  <si>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</si>
  <si>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</si>
  <si>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</si>
  <si>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</si>
  <si>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</si>
  <si>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</si>
  <si>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</si>
  <si>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</si>
  <si>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</si>
  <si>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</si>
  <si>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</si>
  <si>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</si>
  <si>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</si>
  <si>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</si>
  <si>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</si>
  <si>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</si>
  <si>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</si>
  <si>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</si>
  <si>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</si>
  <si>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</si>
  <si>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</si>
  <si>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</si>
  <si>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</si>
  <si>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</si>
  <si>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</si>
  <si>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</si>
  <si>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</si>
  <si>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</si>
  <si>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</si>
  <si>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</si>
  <si>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</si>
  <si>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</si>
  <si>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</si>
  <si>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</si>
  <si>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</si>
  <si>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</si>
  <si>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</si>
  <si>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</si>
  <si>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</si>
  <si>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</si>
  <si>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</si>
  <si>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</si>
  <si>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</si>
  <si>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</si>
  <si>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</si>
  <si>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</si>
  <si>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</si>
  <si>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</si>
  <si>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</si>
  <si>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</si>
  <si>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</si>
  <si>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</si>
  <si>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</si>
  <si>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</si>
  <si>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</si>
  <si>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</si>
  <si>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</si>
  <si>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</si>
  <si>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</si>
  <si>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</si>
  <si>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</si>
  <si>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</si>
  <si>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</si>
  <si>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</si>
  <si>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</si>
  <si>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</si>
  <si>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</si>
  <si>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</si>
  <si>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</si>
  <si>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</si>
  <si>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</si>
  <si>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</si>
  <si>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</si>
  <si>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</si>
  <si>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</si>
  <si>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</si>
  <si>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</si>
  <si>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</si>
  <si>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</si>
  <si>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</si>
  <si>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</si>
  <si>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</si>
  <si>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</si>
  <si>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</si>
  <si>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</si>
  <si>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</si>
  <si>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</si>
  <si>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</si>
  <si>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</si>
  <si>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</si>
  <si>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</si>
  <si>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</si>
  <si>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</si>
  <si>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</si>
  <si>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</si>
  <si>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</si>
  <si>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</si>
  <si>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</si>
  <si>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</si>
  <si>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</si>
  <si>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</si>
  <si>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</si>
  <si>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</si>
  <si>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</si>
  <si>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</si>
  <si>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</si>
  <si>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</si>
  <si>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</si>
  <si>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</si>
  <si>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</si>
  <si>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</si>
  <si>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</si>
  <si>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</si>
  <si>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</si>
  <si>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</si>
  <si>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</si>
  <si>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</si>
  <si>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</si>
  <si>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</si>
  <si>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</si>
  <si>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</si>
  <si>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</si>
  <si>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</si>
  <si>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</si>
  <si>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</si>
  <si>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</si>
  <si>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</si>
  <si>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</si>
  <si>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</si>
  <si>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</si>
  <si>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</si>
  <si>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</si>
  <si>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</si>
  <si>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</si>
  <si>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</si>
  <si>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</si>
  <si>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</si>
  <si>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</si>
  <si>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</si>
  <si>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</si>
  <si>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</si>
  <si>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</si>
  <si>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</si>
  <si>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</si>
  <si>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</si>
  <si>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</si>
  <si>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</si>
  <si>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</si>
  <si>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</si>
  <si>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</si>
  <si>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</si>
  <si>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</si>
  <si>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</si>
  <si>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</si>
  <si>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</si>
  <si>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</si>
  <si>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</si>
  <si>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</si>
  <si>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</si>
  <si>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</si>
  <si>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</si>
  <si>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</si>
  <si>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</si>
  <si>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</si>
  <si>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</si>
  <si>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</si>
  <si>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</si>
  <si>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</si>
  <si>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</si>
  <si>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</si>
  <si>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</si>
  <si>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</si>
  <si>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</si>
  <si>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</si>
  <si>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</si>
  <si>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</si>
  <si>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</si>
  <si>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</si>
  <si>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</si>
  <si>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</si>
  <si>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</si>
  <si>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</si>
  <si>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</si>
  <si>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</si>
  <si>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</si>
  <si>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</si>
  <si>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</si>
  <si>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</si>
  <si>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</si>
  <si>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</si>
  <si>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</si>
  <si>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</si>
  <si>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</si>
  <si>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</si>
  <si>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</si>
  <si>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</si>
  <si>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</si>
  <si>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</si>
  <si>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</si>
  <si>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</si>
  <si>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</si>
  <si>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</si>
  <si>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</si>
  <si>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</si>
  <si>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</si>
  <si>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</si>
  <si>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</si>
  <si>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</si>
  <si>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</si>
  <si>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</si>
  <si>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</si>
  <si>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</si>
  <si>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</si>
  <si>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</si>
  <si>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</si>
  <si>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</si>
  <si>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</si>
  <si>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</si>
  <si>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</si>
  <si>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</si>
  <si>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</si>
  <si>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</si>
  <si>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</si>
  <si>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</si>
  <si>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</si>
  <si>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</si>
  <si>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</si>
  <si>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</si>
  <si>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</si>
  <si>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</si>
  <si>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</si>
  <si>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</si>
  <si>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</si>
  <si>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</si>
  <si>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</si>
  <si>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</si>
  <si>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</si>
  <si>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</si>
  <si>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</si>
  <si>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</si>
  <si>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</si>
  <si>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</si>
  <si>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</si>
  <si>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</si>
  <si>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</si>
  <si>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</si>
  <si>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</si>
  <si>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</si>
  <si>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</si>
  <si>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</si>
  <si>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</si>
  <si>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</si>
  <si>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</si>
  <si>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</si>
  <si>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</si>
  <si>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</si>
  <si>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</si>
  <si>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</si>
  <si>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</si>
  <si>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</si>
  <si>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</si>
  <si>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</si>
  <si>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</si>
  <si>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</si>
  <si>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</si>
  <si>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</si>
  <si>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</si>
  <si>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</si>
  <si>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</si>
  <si>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</si>
  <si>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</si>
  <si>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</si>
  <si>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</si>
  <si>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</si>
  <si>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</si>
  <si>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</si>
  <si>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</si>
  <si>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</si>
  <si>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</si>
  <si>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</si>
  <si>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</si>
  <si>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</si>
  <si>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</si>
  <si>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</si>
  <si>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</si>
  <si>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</si>
  <si>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</si>
  <si>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</si>
  <si>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</si>
  <si>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</si>
  <si>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</si>
  <si>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</si>
  <si>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</si>
  <si>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</si>
  <si>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</si>
  <si>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</si>
  <si>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</si>
  <si>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</si>
  <si>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</si>
  <si>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</si>
  <si>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</si>
  <si>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</si>
  <si>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</si>
  <si>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</si>
  <si>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</si>
  <si>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</si>
  <si>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</si>
  <si>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</si>
  <si>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</si>
  <si>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</si>
  <si>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</si>
  <si>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</si>
  <si>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</si>
  <si>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</si>
  <si>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</si>
  <si>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</si>
  <si>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</si>
  <si>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</si>
  <si>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</si>
  <si>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</si>
  <si>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</si>
  <si>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</si>
  <si>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</si>
  <si>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</si>
  <si>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</si>
  <si>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</si>
  <si>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</si>
  <si>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</si>
  <si>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</si>
  <si>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</si>
  <si>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</si>
  <si>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</si>
  <si>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</si>
  <si>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</si>
  <si>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</si>
  <si>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</si>
  <si>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</si>
  <si>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</si>
  <si>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</si>
  <si>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</si>
  <si>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</si>
  <si>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</si>
  <si>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</si>
  <si>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</si>
  <si>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</si>
  <si>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</si>
  <si>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</si>
  <si>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</si>
  <si>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</si>
  <si>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</si>
  <si>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</si>
  <si>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</si>
  <si>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</si>
  <si>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</si>
  <si>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</si>
  <si>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</si>
  <si>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</si>
  <si>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</si>
  <si>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</si>
  <si>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</si>
  <si>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</si>
  <si>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</si>
  <si>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</si>
  <si>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</si>
  <si>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</si>
  <si>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</si>
  <si>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</si>
  <si>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</si>
  <si>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</si>
  <si>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</si>
  <si>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</si>
  <si>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</si>
  <si>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</si>
  <si>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</si>
  <si>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</si>
  <si>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</si>
  <si>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</si>
  <si>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</si>
  <si>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</si>
  <si>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</si>
  <si>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</si>
  <si>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</si>
  <si>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</si>
  <si>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</si>
  <si>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</si>
  <si>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</si>
  <si>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</si>
  <si>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</si>
  <si>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</si>
  <si>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</si>
  <si>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</si>
  <si>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</si>
  <si>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</si>
  <si>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</si>
  <si>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</si>
  <si>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</si>
  <si>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</si>
  <si>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</si>
  <si>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</si>
  <si>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</si>
  <si>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</si>
  <si>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</si>
  <si>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</si>
  <si>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</si>
  <si>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</si>
  <si>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</si>
  <si>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</si>
  <si>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</si>
  <si>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</si>
  <si>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</si>
  <si>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</si>
  <si>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</si>
  <si>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</si>
  <si>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</si>
  <si>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</si>
  <si>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</si>
  <si>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</si>
  <si>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</si>
  <si>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</si>
  <si>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</si>
  <si>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</si>
  <si>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</si>
  <si>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</si>
  <si>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</si>
  <si>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</si>
  <si>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</si>
  <si>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</si>
  <si>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</si>
  <si>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</si>
  <si>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</si>
  <si>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</si>
  <si>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</si>
  <si>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</si>
  <si>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</si>
  <si>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</si>
  <si>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</si>
  <si>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</si>
  <si>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</si>
  <si>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</si>
  <si>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</si>
  <si>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</si>
  <si>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</si>
  <si>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</si>
  <si>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</si>
  <si>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</si>
  <si>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</si>
  <si>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</si>
  <si>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</si>
  <si>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</si>
  <si>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</si>
  <si>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</si>
  <si>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</si>
  <si>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</si>
  <si>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</si>
  <si>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</si>
  <si>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</si>
  <si>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</si>
  <si>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</si>
  <si>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</si>
  <si>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</si>
  <si>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</si>
  <si>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</si>
  <si>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</si>
  <si>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</si>
  <si>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</si>
  <si>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</si>
  <si>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</si>
  <si>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</si>
  <si>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</si>
  <si>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</si>
  <si>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</si>
  <si>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</si>
  <si>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</si>
  <si>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</si>
  <si>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</si>
  <si>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</si>
  <si>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</si>
  <si>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</si>
  <si>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</si>
  <si>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</si>
  <si>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</si>
  <si>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</si>
  <si>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</si>
  <si>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</si>
  <si>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</si>
  <si>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</si>
  <si>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</si>
  <si>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</si>
  <si>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</si>
  <si>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</si>
  <si>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</si>
  <si>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</si>
  <si>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</si>
  <si>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</si>
  <si>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</si>
  <si>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</si>
  <si>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</si>
  <si>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</si>
  <si>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</si>
  <si>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</si>
  <si>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</si>
  <si>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</si>
  <si>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</si>
  <si>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</si>
  <si>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</si>
  <si>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</si>
  <si>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</si>
  <si>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</si>
  <si>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</si>
  <si>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</si>
  <si>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</si>
  <si>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</si>
  <si>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</si>
  <si>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</si>
  <si>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</si>
  <si>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</si>
  <si>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</si>
  <si>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</si>
  <si>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</si>
  <si>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</si>
  <si>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</si>
  <si>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</si>
  <si>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</si>
  <si>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</si>
  <si>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</si>
  <si>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</si>
  <si>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</si>
  <si>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</si>
  <si>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</si>
  <si>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</si>
  <si>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</si>
  <si>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</si>
  <si>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</si>
  <si>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</si>
  <si>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</si>
  <si>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</si>
  <si>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</si>
  <si>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</si>
  <si>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</si>
  <si>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</si>
  <si>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</si>
  <si>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</si>
  <si>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</si>
  <si>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</si>
  <si>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</si>
  <si>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</si>
  <si>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</si>
  <si>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</si>
  <si>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</si>
  <si>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</si>
  <si>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</si>
  <si>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</si>
  <si>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</si>
  <si>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</si>
  <si>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</si>
  <si>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</si>
  <si>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</si>
  <si>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</si>
  <si>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</si>
  <si>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</si>
  <si>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</si>
  <si>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</si>
  <si>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</si>
  <si>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</si>
  <si>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</si>
  <si>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</si>
  <si>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</si>
  <si>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</si>
  <si>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</si>
  <si>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</si>
  <si>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</si>
  <si>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</si>
  <si>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</si>
  <si>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</si>
  <si>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</si>
  <si>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</si>
  <si>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</si>
  <si>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</si>
  <si>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</si>
  <si>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</si>
  <si>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</si>
  <si>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</si>
  <si>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</si>
  <si>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</si>
  <si>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</si>
  <si>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</si>
  <si>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</si>
  <si>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</si>
  <si>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</si>
  <si>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</si>
  <si>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</si>
  <si>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</si>
  <si>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</si>
  <si>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</si>
  <si>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</si>
  <si>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</si>
  <si>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</si>
  <si>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</si>
  <si>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</si>
  <si>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</si>
  <si>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</si>
  <si>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</si>
  <si>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</si>
  <si>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</si>
  <si>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</si>
  <si>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</si>
  <si>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</si>
  <si>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</si>
  <si>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</si>
  <si>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</si>
  <si>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</si>
  <si>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</si>
  <si>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</si>
  <si>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</si>
  <si>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</si>
  <si>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</si>
  <si>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</si>
  <si>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</si>
  <si>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</si>
  <si>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</si>
  <si>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</si>
  <si>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</si>
  <si>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</si>
  <si>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</si>
  <si>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</si>
  <si>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</si>
  <si>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</si>
  <si>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</si>
  <si>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</si>
  <si>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</si>
  <si>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</si>
  <si>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</si>
  <si>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</si>
  <si>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</si>
  <si>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</si>
  <si>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</si>
  <si>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</si>
  <si>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</si>
  <si>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</si>
  <si>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</si>
  <si>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</si>
  <si>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</si>
  <si>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</si>
  <si>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</si>
  <si>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</si>
  <si>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</si>
  <si>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</si>
  <si>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</si>
  <si>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</si>
  <si>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</si>
  <si>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</si>
  <si>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</si>
  <si>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</si>
  <si>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</si>
  <si>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</si>
  <si>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</si>
  <si>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</si>
  <si>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</si>
  <si>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</si>
  <si>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</si>
  <si>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</si>
  <si>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</si>
  <si>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</si>
  <si>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</si>
  <si>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</si>
  <si>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</si>
  <si>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</si>
  <si>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</si>
  <si>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</si>
  <si>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</si>
  <si>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</si>
  <si>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</si>
  <si>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</si>
  <si>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</si>
  <si>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</si>
  <si>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</si>
  <si>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</si>
  <si>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</si>
  <si>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</si>
  <si>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</si>
  <si>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</si>
  <si>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</si>
  <si>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</si>
  <si>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</si>
  <si>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</si>
  <si>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</si>
  <si>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</si>
  <si>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</si>
  <si>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</si>
  <si>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</si>
  <si>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</si>
  <si>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</si>
  <si>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</si>
  <si>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</si>
  <si>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</si>
  <si>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</si>
  <si>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</si>
  <si>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</si>
  <si>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</si>
  <si>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</si>
  <si>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</si>
  <si>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</si>
  <si>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</si>
  <si>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</si>
  <si>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</si>
  <si>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</si>
  <si>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</si>
  <si>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</si>
  <si>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</si>
  <si>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</si>
  <si>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</si>
  <si>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</si>
  <si>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</si>
  <si>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</si>
  <si>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</si>
  <si>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</si>
  <si>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</si>
  <si>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</si>
  <si>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</si>
  <si>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</si>
  <si>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</si>
  <si>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</si>
  <si>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</si>
  <si>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</si>
  <si>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</si>
  <si>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</si>
  <si>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</si>
  <si>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</si>
  <si>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</si>
  <si>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</si>
  <si>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</si>
  <si>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</si>
  <si>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</si>
  <si>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</si>
  <si>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</si>
  <si>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</si>
  <si>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</si>
  <si>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</si>
  <si>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</si>
  <si>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</si>
  <si>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</si>
  <si>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</si>
  <si>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</si>
  <si>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</si>
  <si>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</si>
  <si>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</si>
  <si>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</si>
  <si>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</si>
  <si>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</si>
  <si>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</si>
  <si>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</si>
  <si>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</si>
  <si>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</si>
  <si>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</si>
  <si>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</si>
  <si>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</si>
  <si>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</si>
  <si>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</si>
  <si>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</si>
  <si>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</si>
  <si>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</si>
  <si>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</si>
  <si>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</si>
  <si>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</si>
  <si>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</si>
  <si>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</si>
  <si>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</si>
  <si>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</si>
  <si>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</si>
  <si>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</si>
  <si>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</si>
  <si>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</si>
  <si>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</si>
  <si>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</si>
  <si>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</si>
  <si>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</si>
  <si>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</si>
  <si>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</si>
  <si>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</si>
  <si>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</si>
  <si>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</si>
  <si>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</si>
  <si>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</si>
  <si>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</si>
  <si>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</si>
  <si>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</si>
  <si>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</si>
  <si>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</si>
  <si>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</si>
  <si>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</si>
  <si>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</si>
  <si>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</si>
  <si>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</si>
  <si>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</si>
  <si>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</si>
  <si>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</si>
  <si>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</si>
  <si>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</si>
  <si>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</si>
  <si>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</si>
  <si>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</si>
  <si>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</si>
  <si>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</si>
  <si>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</si>
  <si>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</si>
  <si>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</si>
  <si>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</si>
  <si>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</si>
  <si>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</si>
  <si>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</si>
  <si>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</si>
  <si>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</si>
  <si>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</si>
  <si>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</si>
  <si>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</si>
  <si>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</si>
  <si>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</si>
  <si>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</si>
  <si>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</si>
  <si>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</si>
  <si>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</si>
  <si>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</si>
  <si>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</si>
  <si>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</si>
  <si>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</si>
  <si>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</si>
  <si>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</si>
  <si>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</si>
  <si>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</si>
  <si>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</si>
  <si>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</si>
  <si>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</si>
  <si>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</si>
  <si>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</si>
  <si>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</si>
  <si>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</si>
  <si>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</si>
  <si>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</si>
  <si>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</si>
  <si>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</si>
  <si>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</si>
  <si>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</si>
  <si>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</si>
  <si>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</si>
  <si>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</si>
  <si>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</si>
  <si>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</si>
  <si>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</si>
  <si>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</si>
  <si>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</si>
  <si>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</si>
  <si>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</si>
  <si>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</si>
  <si>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</si>
  <si>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</si>
  <si>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</si>
  <si>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</si>
  <si>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</si>
  <si>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</si>
  <si>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</si>
  <si>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</si>
  <si>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</si>
  <si>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</si>
  <si>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</si>
  <si>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</si>
  <si>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</si>
  <si>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</si>
  <si>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</si>
  <si>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</si>
  <si>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</si>
  <si>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</si>
  <si>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</si>
  <si>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</si>
  <si>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</si>
  <si>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</si>
  <si>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</si>
  <si>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</si>
  <si>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</si>
  <si>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</si>
  <si>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</si>
  <si>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</si>
  <si>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</si>
  <si>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</si>
  <si>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</si>
  <si>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</si>
  <si>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</si>
  <si>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</si>
  <si>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</si>
  <si>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</si>
  <si>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</si>
  <si>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</si>
  <si>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</si>
  <si>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</si>
  <si>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</si>
  <si>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</si>
  <si>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</si>
  <si>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</si>
  <si>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</si>
  <si>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</si>
  <si>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</si>
  <si>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</si>
  <si>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</si>
  <si>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</si>
  <si>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</si>
  <si>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</si>
  <si>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</si>
  <si>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</si>
  <si>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</si>
  <si>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</si>
  <si>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</si>
  <si>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</si>
  <si>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</si>
  <si>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</si>
  <si>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</si>
  <si>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</si>
  <si>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</si>
  <si>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</si>
  <si>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</si>
  <si>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</si>
  <si>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</si>
  <si>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</si>
  <si>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</si>
  <si>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</si>
  <si>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</si>
  <si>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</si>
  <si>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</si>
  <si>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</si>
  <si>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</si>
  <si>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</si>
  <si>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</si>
  <si>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</si>
  <si>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</si>
  <si>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</si>
  <si>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</si>
  <si>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</si>
  <si>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</si>
  <si>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</si>
  <si>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</si>
  <si>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</si>
  <si>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</si>
  <si>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</si>
  <si>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</si>
  <si>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</si>
  <si>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</si>
  <si>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</si>
  <si>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</si>
  <si>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</si>
  <si>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</si>
  <si>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</si>
  <si>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</si>
  <si>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</si>
  <si>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</si>
  <si>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</si>
  <si>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</si>
  <si>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</si>
  <si>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</si>
  <si>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</si>
  <si>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</si>
  <si>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</si>
  <si>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</si>
  <si>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</si>
  <si>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</si>
  <si>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</si>
  <si>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</si>
  <si>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</si>
  <si>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</si>
  <si>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</si>
  <si>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</si>
  <si>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</si>
  <si>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</si>
  <si>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</si>
  <si>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</si>
  <si>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</si>
  <si>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</si>
  <si>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</si>
  <si>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</si>
  <si>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</si>
  <si>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</si>
  <si>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</si>
  <si>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</si>
  <si>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</si>
  <si>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</si>
  <si>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</si>
  <si>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</si>
  <si>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</si>
  <si>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</si>
  <si>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</si>
  <si>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</si>
  <si>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</si>
  <si>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</si>
  <si>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</si>
  <si>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</si>
  <si>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</si>
  <si>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</si>
  <si>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</si>
  <si>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</si>
  <si>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</si>
  <si>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</si>
  <si>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</si>
  <si>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</si>
  <si>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</si>
  <si>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</si>
  <si>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</si>
  <si>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</si>
  <si>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</si>
  <si>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</si>
  <si>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</si>
  <si>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</si>
  <si>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</si>
  <si>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</si>
  <si>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</si>
  <si>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</si>
  <si>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</si>
  <si>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</si>
  <si>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</si>
  <si>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</si>
  <si>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</si>
  <si>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</si>
  <si>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</si>
  <si>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</si>
  <si>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</si>
  <si>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</si>
  <si>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</si>
  <si>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</si>
  <si>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</si>
  <si>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</si>
  <si>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</si>
  <si>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</si>
  <si>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</si>
  <si>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</si>
  <si>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</si>
  <si>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</si>
  <si>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</si>
  <si>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</si>
  <si>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</si>
  <si>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</si>
  <si>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</si>
  <si>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</si>
  <si>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</si>
  <si>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</si>
  <si>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</si>
  <si>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</si>
  <si>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</si>
  <si>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</si>
  <si>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</si>
  <si>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</si>
  <si>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</si>
  <si>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</si>
  <si>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</si>
  <si>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</si>
  <si>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</si>
  <si>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</si>
  <si>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</si>
  <si>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</si>
  <si>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</si>
  <si>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</si>
  <si>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</si>
  <si>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</si>
  <si>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</si>
  <si>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</si>
  <si>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</si>
  <si>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</si>
  <si>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</si>
  <si>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</si>
  <si>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</si>
  <si>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</si>
  <si>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</si>
  <si>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</si>
  <si>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</si>
  <si>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</si>
  <si>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</si>
  <si>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</si>
  <si>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</si>
  <si>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</si>
  <si>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</si>
  <si>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</si>
  <si>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</si>
  <si>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</si>
  <si>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</si>
  <si>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</si>
  <si>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</si>
  <si>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</si>
  <si>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</si>
  <si>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</si>
  <si>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</si>
  <si>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</si>
  <si>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</si>
  <si>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</si>
  <si>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</si>
  <si>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</si>
  <si>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</si>
  <si>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</si>
  <si>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</si>
  <si>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</si>
  <si>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</si>
  <si>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</si>
  <si>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</si>
  <si>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</si>
  <si>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</si>
  <si>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</si>
  <si>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</si>
  <si>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</si>
  <si>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</si>
  <si>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</si>
  <si>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</si>
  <si>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</si>
  <si>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</si>
  <si>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</si>
  <si>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</si>
  <si>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</si>
  <si>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</si>
  <si>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</si>
  <si>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</si>
  <si>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</si>
  <si>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</si>
  <si>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</si>
  <si>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</si>
  <si>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</si>
  <si>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</si>
  <si>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</si>
  <si>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</si>
  <si>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</si>
  <si>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</si>
  <si>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</si>
  <si>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</si>
  <si>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</si>
  <si>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</si>
  <si>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</si>
  <si>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</si>
  <si>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</si>
  <si>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</si>
  <si>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</si>
  <si>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</si>
  <si>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</si>
  <si>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</si>
  <si>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</si>
  <si>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</si>
  <si>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</si>
  <si>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</si>
  <si>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</si>
  <si>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</si>
  <si>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</si>
  <si>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</si>
  <si>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</si>
  <si>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</si>
  <si>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</si>
  <si>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</si>
  <si>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</si>
  <si>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</si>
  <si>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</si>
  <si>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</si>
  <si>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</si>
  <si>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</si>
  <si>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</si>
  <si>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</si>
  <si>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</si>
  <si>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</si>
  <si>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</si>
  <si>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</si>
  <si>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</si>
  <si>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</si>
  <si>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</si>
  <si>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</si>
  <si>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</si>
  <si>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</si>
  <si>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</si>
  <si>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</si>
  <si>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</si>
  <si>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</si>
  <si>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</si>
  <si>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</si>
  <si>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</si>
  <si>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</si>
  <si>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</si>
  <si>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</si>
  <si>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</si>
  <si>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</si>
  <si>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</si>
  <si>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</si>
  <si>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</si>
  <si>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</si>
  <si>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</si>
  <si>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</si>
  <si>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</si>
  <si>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</si>
  <si>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</si>
  <si>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</si>
  <si>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</si>
  <si>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</si>
  <si>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</si>
  <si>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</si>
  <si>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</si>
  <si>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</si>
  <si>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</si>
  <si>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</si>
  <si>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</si>
  <si>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</si>
  <si>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</si>
  <si>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</si>
  <si>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</si>
  <si>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</si>
  <si>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</si>
  <si>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</si>
  <si>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</si>
  <si>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</si>
  <si>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</si>
  <si>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</si>
  <si>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</si>
  <si>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</si>
  <si>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</si>
  <si>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</si>
  <si>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</si>
  <si>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</si>
  <si>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</si>
  <si>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</si>
  <si>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</si>
  <si>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</si>
  <si>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</si>
  <si>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</si>
  <si>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</si>
  <si>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</si>
  <si>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</si>
  <si>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</si>
  <si>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</si>
  <si>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</si>
  <si>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</si>
  <si>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</si>
  <si>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</si>
  <si>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</si>
  <si>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</si>
  <si>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</si>
  <si>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</si>
  <si>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</si>
  <si>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</si>
  <si>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</si>
  <si>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</si>
  <si>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</si>
  <si>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</si>
  <si>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</si>
  <si>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</si>
  <si>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</si>
  <si>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</si>
  <si>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</si>
  <si>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</si>
  <si>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</si>
  <si>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</si>
  <si>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</si>
  <si>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</si>
  <si>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</si>
  <si>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</si>
  <si>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</si>
  <si>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</si>
  <si>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</si>
  <si>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</si>
  <si>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</si>
  <si>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</si>
  <si>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</si>
  <si>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</si>
  <si>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</si>
  <si>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</si>
  <si>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</si>
  <si>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</si>
  <si>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</si>
  <si>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</si>
  <si>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</si>
  <si>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</si>
  <si>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</si>
  <si>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</si>
  <si>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</si>
  <si>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</si>
  <si>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</si>
  <si>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</si>
  <si>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</si>
  <si>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</si>
  <si>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</si>
  <si>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</si>
  <si>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</si>
  <si>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</si>
  <si>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</si>
  <si>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</si>
  <si>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</si>
  <si>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</si>
  <si>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</si>
  <si>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</si>
  <si>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</si>
  <si>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</si>
  <si>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</si>
  <si>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</si>
  <si>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</si>
  <si>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</si>
  <si>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</si>
  <si>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</si>
  <si>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</si>
  <si>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</si>
  <si>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</si>
  <si>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</si>
  <si>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</si>
  <si>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</si>
  <si>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</si>
  <si>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</si>
  <si>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</si>
  <si>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</si>
  <si>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</si>
  <si>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</si>
  <si>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</si>
  <si>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</si>
  <si>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</si>
  <si>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</si>
  <si>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</si>
  <si>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</si>
  <si>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</si>
  <si>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</si>
  <si>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</si>
  <si>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</si>
  <si>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</si>
  <si>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</si>
  <si>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</si>
  <si>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</si>
  <si>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</si>
  <si>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</si>
  <si>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</si>
  <si>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</si>
  <si>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</si>
  <si>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</si>
  <si>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</si>
  <si>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</si>
  <si>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</si>
  <si>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</si>
  <si>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</si>
  <si>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</si>
  <si>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</si>
  <si>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</si>
  <si>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</si>
  <si>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</si>
  <si>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</si>
  <si>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</si>
  <si>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</si>
  <si>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</si>
  <si>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</si>
  <si>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</si>
  <si>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</si>
  <si>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</si>
  <si>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</si>
  <si>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</si>
  <si>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</si>
  <si>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</si>
  <si>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</si>
  <si>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</si>
  <si>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</si>
  <si>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</si>
  <si>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</si>
  <si>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</si>
  <si>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</si>
  <si>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</si>
  <si>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</si>
  <si>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</si>
  <si>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</si>
  <si>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</si>
  <si>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</si>
  <si>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</si>
  <si>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</si>
  <si>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</si>
  <si>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</si>
  <si>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</si>
  <si>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</si>
  <si>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</si>
  <si>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</si>
  <si>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</si>
  <si>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</si>
  <si>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</si>
  <si>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</si>
  <si>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</si>
  <si>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</si>
  <si>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</si>
  <si>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</si>
  <si>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</si>
  <si>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</si>
  <si>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</si>
  <si>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</si>
  <si>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</si>
  <si>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</si>
  <si>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</si>
  <si>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</si>
  <si>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</si>
  <si>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</si>
  <si>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</si>
  <si>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</si>
  <si>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</si>
  <si>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</si>
  <si>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</si>
  <si>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</si>
  <si>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</si>
  <si>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</si>
  <si>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</si>
  <si>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</si>
  <si>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</si>
  <si>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</si>
  <si>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</si>
  <si>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</si>
  <si>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</si>
  <si>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</si>
  <si>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</si>
  <si>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</si>
  <si>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</si>
  <si>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</si>
  <si>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</si>
  <si>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</si>
  <si>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</si>
  <si>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</si>
  <si>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</si>
  <si>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</si>
  <si>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</si>
  <si>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</si>
  <si>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</si>
  <si>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</si>
  <si>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</si>
  <si>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</si>
  <si>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</si>
  <si>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</si>
  <si>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</si>
  <si>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</si>
  <si>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</si>
  <si>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</si>
  <si>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</si>
  <si>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</si>
  <si>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</si>
  <si>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</si>
  <si>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</si>
  <si>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</si>
  <si>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</si>
  <si>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</si>
  <si>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</si>
  <si>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</si>
  <si>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</si>
  <si>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</si>
  <si>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</si>
  <si>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</si>
  <si>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</si>
  <si>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</si>
  <si>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</si>
  <si>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</si>
  <si>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</si>
  <si>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</si>
  <si>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</si>
  <si>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</si>
  <si>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</si>
  <si>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</si>
  <si>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</si>
  <si>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</si>
  <si>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</si>
  <si>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</si>
  <si>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</si>
  <si>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</si>
  <si>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</si>
  <si>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</si>
  <si>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</si>
  <si>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</si>
  <si>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</si>
  <si>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</si>
  <si>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</si>
  <si>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</si>
  <si>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</si>
  <si>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</si>
  <si>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</si>
  <si>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</si>
  <si>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</si>
  <si>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</si>
  <si>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</si>
  <si>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</si>
  <si>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</si>
  <si>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</si>
  <si>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</si>
  <si>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</si>
  <si>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</si>
  <si>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</si>
  <si>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</si>
  <si>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</si>
  <si>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</si>
  <si>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</si>
  <si>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</si>
  <si>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</si>
  <si>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</si>
  <si>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</si>
  <si>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</si>
  <si>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</si>
  <si>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</si>
  <si>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</si>
  <si>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</si>
  <si>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</si>
  <si>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</si>
  <si>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</si>
  <si>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</si>
  <si>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</si>
  <si>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</si>
  <si>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</si>
  <si>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</si>
  <si>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</si>
  <si>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</si>
  <si>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</si>
  <si>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</si>
  <si>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</si>
  <si>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</si>
  <si>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</si>
  <si>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</si>
  <si>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</si>
  <si>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</si>
  <si>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</si>
  <si>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</si>
  <si>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</si>
  <si>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</si>
  <si>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</si>
  <si>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</si>
  <si>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</si>
  <si>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</si>
  <si>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</si>
  <si>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</si>
  <si>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</si>
  <si>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</si>
  <si>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</si>
  <si>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</si>
  <si>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</si>
  <si>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</si>
  <si>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</si>
  <si>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</si>
  <si>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</si>
  <si>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</si>
  <si>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</si>
  <si>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</si>
  <si>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</si>
  <si>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</si>
  <si>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</si>
  <si>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</si>
  <si>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</si>
  <si>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</si>
  <si>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</si>
  <si>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</si>
  <si>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</si>
  <si>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</si>
  <si>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</si>
  <si>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</si>
  <si>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</si>
  <si>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</si>
  <si>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</si>
  <si>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</si>
  <si>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</si>
  <si>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</si>
  <si>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</si>
  <si>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</si>
  <si>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</si>
  <si>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</si>
  <si>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</si>
  <si>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</si>
  <si>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</si>
  <si>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</si>
  <si>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</si>
  <si>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</si>
  <si>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</si>
  <si>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</si>
  <si>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</si>
  <si>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</si>
  <si>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</si>
  <si>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</si>
  <si>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</si>
  <si>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</si>
  <si>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</si>
  <si>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</si>
  <si>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</si>
  <si>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</si>
  <si>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</si>
  <si>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</si>
  <si>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</si>
  <si>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</si>
  <si>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</si>
  <si>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</si>
  <si>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</si>
  <si>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</si>
  <si>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</si>
  <si>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</si>
  <si>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</si>
  <si>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</si>
  <si>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</si>
  <si>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</si>
  <si>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</si>
  <si>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</si>
  <si>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</si>
  <si>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</si>
  <si>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</si>
  <si>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</si>
  <si>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</si>
  <si>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</si>
  <si>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</si>
  <si>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</si>
  <si>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</si>
  <si>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</si>
  <si>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</si>
  <si>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</si>
  <si>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</si>
  <si>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</si>
  <si>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</si>
  <si>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</si>
  <si>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</si>
  <si>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</si>
  <si>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</si>
  <si>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</si>
  <si>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</si>
  <si>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</si>
  <si>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</si>
  <si>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</si>
  <si>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</si>
  <si>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</si>
  <si>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</si>
  <si>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</si>
  <si>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</si>
  <si>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</si>
  <si>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</si>
  <si>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</si>
  <si>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</si>
  <si>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</si>
  <si>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</si>
  <si>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</si>
  <si>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</si>
  <si>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</si>
  <si>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</si>
  <si>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</si>
  <si>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</si>
  <si>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</si>
  <si>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</si>
  <si>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</si>
  <si>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</si>
  <si>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</si>
  <si>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</si>
  <si>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</si>
  <si>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</si>
  <si>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</si>
  <si>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</si>
  <si>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</si>
  <si>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</si>
  <si>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</si>
  <si>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</si>
  <si>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</si>
  <si>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</si>
  <si>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</si>
  <si>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</si>
  <si>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</si>
  <si>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</si>
  <si>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</si>
  <si>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</si>
  <si>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</si>
  <si>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</si>
  <si>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</si>
  <si>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</si>
  <si>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</si>
  <si>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</si>
  <si>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</si>
  <si>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</si>
  <si>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</si>
  <si>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</si>
  <si>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</si>
  <si>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</si>
  <si>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</si>
  <si>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</si>
  <si>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</si>
  <si>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</si>
  <si>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</si>
  <si>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</si>
  <si>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</si>
  <si>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</si>
  <si>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</si>
  <si>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</si>
  <si>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</si>
  <si>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</si>
  <si>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</si>
  <si>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</si>
  <si>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</si>
  <si>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</si>
  <si>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</si>
  <si>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</si>
  <si>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</si>
  <si>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</si>
  <si>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</si>
  <si>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</si>
  <si>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</si>
  <si>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</si>
  <si>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</si>
  <si>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</si>
  <si>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</si>
  <si>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</si>
  <si>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</si>
  <si>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</si>
  <si>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</si>
  <si>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</si>
  <si>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</si>
  <si>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</si>
  <si>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</si>
  <si>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</si>
  <si>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</si>
  <si>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</si>
  <si>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</si>
  <si>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</si>
  <si>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</si>
  <si>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</si>
  <si>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</si>
  <si>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</si>
  <si>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</si>
  <si>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</si>
  <si>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</si>
  <si>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</si>
  <si>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</si>
  <si>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</si>
  <si>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</si>
  <si>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</si>
  <si>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</si>
  <si>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</si>
  <si>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</si>
  <si>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</si>
  <si>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</si>
  <si>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</si>
  <si>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</si>
  <si>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</si>
  <si>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</si>
  <si>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</si>
  <si>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</si>
  <si>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</si>
  <si>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</si>
  <si>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</si>
  <si>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</si>
  <si>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</si>
  <si>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</si>
  <si>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</si>
  <si>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</si>
  <si>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</si>
  <si>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</si>
  <si>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</si>
  <si>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</si>
  <si>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</si>
  <si>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</si>
  <si>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</si>
  <si>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</si>
  <si>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</si>
  <si>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</si>
  <si>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</si>
  <si>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</si>
  <si>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</si>
  <si>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</si>
  <si>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</si>
  <si>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</si>
  <si>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</si>
  <si>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</si>
  <si>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</si>
  <si>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</si>
  <si>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</si>
  <si>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</si>
  <si>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</si>
  <si>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</si>
  <si>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</si>
  <si>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</si>
  <si>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</si>
  <si>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</si>
  <si>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</si>
  <si>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</si>
  <si>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</si>
  <si>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</si>
  <si>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</si>
  <si>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</si>
  <si>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</si>
  <si>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</si>
  <si>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</si>
  <si>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</si>
  <si>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</si>
  <si>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</si>
  <si>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</si>
  <si>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</si>
  <si>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</si>
  <si>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</si>
  <si>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</si>
  <si>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</si>
  <si>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</si>
  <si>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</si>
  <si>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</si>
  <si>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</si>
  <si>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</si>
  <si>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</si>
  <si>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</si>
  <si>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</si>
  <si>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</si>
  <si>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</si>
  <si>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</si>
  <si>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</si>
  <si>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</si>
  <si>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</si>
  <si>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</si>
  <si>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</si>
  <si>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</si>
  <si>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</si>
  <si>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</si>
  <si>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</si>
  <si>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</si>
  <si>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</si>
  <si>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</si>
  <si>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</si>
  <si>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</si>
  <si>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</si>
  <si>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</si>
  <si>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</si>
  <si>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</si>
  <si>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</si>
  <si>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</si>
  <si>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</si>
  <si>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</si>
  <si>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</si>
  <si>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</si>
  <si>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</si>
  <si>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</si>
  <si>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</si>
  <si>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</si>
  <si>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</si>
  <si>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</si>
  <si>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</si>
  <si>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</si>
  <si>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</si>
  <si>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</si>
  <si>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</si>
  <si>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</si>
  <si>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</si>
  <si>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</si>
  <si>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</si>
  <si>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</si>
  <si>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</si>
  <si>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</si>
  <si>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</si>
  <si>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</si>
  <si>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</si>
  <si>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</si>
  <si>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</si>
  <si>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</si>
  <si>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</si>
  <si>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</si>
  <si>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</si>
  <si>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</si>
  <si>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</si>
  <si>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</si>
  <si>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</si>
  <si>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</si>
  <si>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</si>
  <si>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</si>
  <si>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</si>
  <si>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</si>
  <si>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</si>
  <si>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</si>
  <si>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</si>
  <si>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</si>
  <si>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</si>
  <si>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</si>
  <si>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</si>
  <si>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</si>
  <si>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</si>
  <si>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</si>
  <si>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</si>
  <si>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</si>
  <si>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</si>
  <si>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</si>
  <si>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</si>
  <si>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</si>
  <si>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</si>
  <si>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</si>
  <si>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</si>
  <si>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</si>
  <si>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</si>
  <si>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</si>
  <si>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</si>
  <si>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</si>
  <si>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</si>
  <si>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</si>
  <si>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</si>
  <si>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</si>
  <si>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</si>
  <si>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</si>
  <si>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</si>
  <si>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</si>
  <si>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</si>
  <si>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</si>
  <si>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</si>
  <si>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</si>
  <si>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</si>
  <si>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</si>
  <si>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</si>
  <si>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</si>
  <si>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</si>
  <si>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</si>
  <si>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</si>
  <si>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</si>
  <si>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</si>
  <si>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</si>
  <si>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</si>
  <si>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</si>
  <si>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</si>
  <si>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</si>
  <si>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</si>
  <si>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</si>
  <si>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</si>
  <si>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</si>
  <si>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</si>
  <si>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</si>
  <si>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</si>
  <si>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</si>
  <si>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</si>
  <si>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</si>
  <si>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</si>
  <si>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</si>
  <si>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</si>
  <si>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</si>
  <si>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</si>
  <si>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</si>
  <si>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</si>
  <si>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</si>
  <si>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</si>
  <si>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</si>
  <si>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</si>
  <si>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</si>
  <si>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</si>
  <si>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</si>
  <si>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</si>
  <si>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</si>
  <si>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</si>
  <si>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</si>
  <si>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</si>
  <si>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</si>
  <si>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</si>
  <si>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</si>
  <si>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</si>
  <si>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</si>
  <si>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</si>
  <si>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</si>
  <si>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</si>
  <si>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</si>
  <si>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</si>
  <si>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</si>
  <si>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</si>
  <si>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</si>
  <si>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</si>
  <si>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</si>
  <si>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</si>
  <si>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</si>
  <si>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</si>
  <si>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</si>
  <si>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</si>
  <si>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</si>
  <si>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</si>
  <si>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</si>
  <si>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</si>
  <si>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</si>
  <si>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</si>
  <si>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</si>
  <si>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</si>
  <si>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</si>
  <si>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</si>
  <si>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</si>
  <si>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</si>
  <si>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</si>
  <si>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</si>
  <si>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</si>
  <si>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</si>
  <si>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</si>
  <si>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</si>
  <si>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</si>
  <si>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</si>
  <si>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</si>
  <si>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</si>
  <si>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</si>
  <si>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</si>
  <si>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</si>
  <si>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</si>
  <si>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</si>
  <si>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</si>
  <si>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</si>
  <si>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</si>
  <si>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</si>
  <si>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</si>
  <si>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</si>
  <si>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</si>
  <si>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</si>
  <si>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</si>
  <si>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</si>
  <si>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</si>
  <si>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</si>
  <si>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</si>
  <si>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</si>
  <si>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</si>
  <si>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</si>
  <si>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</si>
  <si>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</si>
  <si>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</si>
  <si>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</si>
  <si>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</si>
  <si>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</si>
  <si>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</si>
  <si>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</si>
  <si>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</si>
  <si>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</si>
  <si>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</si>
  <si>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</si>
  <si>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</si>
  <si>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</si>
  <si>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</si>
  <si>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</si>
  <si>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</si>
  <si>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</si>
  <si>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</si>
  <si>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</si>
  <si>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</si>
  <si>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</si>
  <si>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</si>
  <si>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</si>
  <si>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</si>
  <si>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</si>
  <si>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</si>
  <si>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</si>
  <si>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</si>
  <si>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</si>
  <si>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</si>
  <si>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</si>
  <si>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</si>
  <si>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</si>
  <si>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</si>
  <si>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</si>
  <si>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</si>
  <si>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</si>
  <si>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</si>
  <si>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</si>
  <si>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</si>
  <si>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</si>
  <si>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</si>
  <si>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</si>
  <si>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</si>
  <si>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</si>
  <si>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</si>
  <si>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</si>
  <si>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</si>
  <si>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</si>
  <si>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</si>
  <si>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</si>
  <si>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</si>
  <si>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</si>
  <si>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</si>
  <si>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</si>
  <si>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</si>
  <si>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</si>
  <si>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</si>
  <si>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</si>
  <si>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</si>
  <si>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</si>
  <si>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</si>
  <si>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</si>
  <si>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</si>
  <si>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</si>
  <si>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</si>
  <si>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</si>
  <si>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</si>
  <si>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</si>
  <si>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</si>
  <si>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</si>
  <si>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</si>
  <si>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</si>
  <si>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</si>
  <si>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</si>
  <si>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</si>
  <si>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</si>
  <si>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</si>
  <si>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</si>
  <si>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</si>
  <si>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</si>
  <si>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</si>
  <si>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</si>
  <si>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</si>
  <si>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</si>
  <si>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</si>
  <si>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</si>
  <si>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</si>
  <si>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</si>
  <si>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</si>
  <si>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</si>
  <si>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</si>
  <si>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</si>
  <si>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</si>
  <si>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</si>
  <si>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</si>
  <si>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</si>
  <si>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</si>
  <si>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</si>
  <si>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</si>
  <si>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</si>
  <si>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</si>
  <si>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</si>
  <si>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</si>
  <si>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</si>
  <si>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</si>
  <si>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</si>
  <si>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</si>
  <si>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</si>
  <si>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</si>
  <si>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</si>
  <si>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</si>
  <si>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</si>
  <si>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</si>
  <si>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</si>
  <si>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</si>
  <si>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</si>
  <si>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</si>
  <si>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</si>
  <si>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</si>
  <si>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</si>
  <si>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</si>
  <si>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</si>
  <si>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</si>
  <si>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</si>
  <si>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</si>
  <si>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</si>
  <si>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</si>
  <si>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</si>
  <si>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</si>
  <si>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</si>
  <si>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</si>
  <si>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</si>
  <si>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</si>
  <si>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</si>
  <si>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</si>
  <si>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</si>
  <si>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</si>
  <si>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</si>
  <si>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</si>
  <si>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</si>
  <si>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</si>
  <si>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</si>
  <si>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</si>
  <si>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</si>
  <si>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</si>
  <si>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</si>
  <si>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</si>
  <si>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</si>
  <si>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</si>
  <si>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</si>
  <si>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</si>
  <si>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</si>
  <si>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</si>
  <si>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</si>
  <si>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</si>
  <si>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</si>
  <si>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</si>
  <si>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</si>
  <si>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</si>
  <si>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</si>
  <si>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</si>
  <si>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</si>
  <si>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</si>
  <si>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</si>
  <si>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</si>
  <si>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</si>
  <si>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</si>
  <si>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</si>
  <si>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</si>
  <si>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</si>
  <si>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</si>
  <si>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</si>
  <si>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</si>
  <si>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</si>
  <si>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</si>
  <si>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</si>
  <si>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</si>
  <si>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</si>
  <si>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</si>
  <si>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</si>
  <si>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</si>
  <si>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</si>
  <si>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</si>
  <si>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</si>
  <si>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</si>
  <si>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</si>
  <si>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</si>
  <si>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</si>
  <si>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</si>
  <si>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</si>
  <si>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</si>
  <si>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</si>
  <si>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</si>
  <si>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</si>
  <si>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</si>
  <si>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</si>
  <si>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</si>
  <si>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</si>
  <si>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</si>
  <si>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</si>
  <si>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</si>
  <si>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</si>
  <si>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</si>
  <si>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</si>
  <si>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</si>
  <si>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</si>
  <si>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</si>
  <si>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</si>
  <si>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</si>
  <si>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</si>
  <si>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</si>
  <si>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</si>
  <si>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</si>
  <si>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</si>
  <si>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</si>
  <si>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</si>
  <si>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</si>
  <si>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</si>
  <si>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</si>
  <si>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</si>
  <si>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</si>
  <si>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</si>
  <si>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</si>
  <si>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</si>
  <si>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</si>
  <si>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</si>
  <si>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</si>
  <si>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</si>
  <si>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</si>
  <si>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</si>
  <si>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</si>
  <si>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</si>
  <si>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</si>
  <si>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</si>
  <si>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</si>
  <si>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</si>
  <si>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</si>
  <si>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</si>
  <si>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</si>
  <si>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</si>
  <si>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</si>
  <si>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</si>
  <si>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</si>
  <si>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</si>
  <si>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</si>
  <si>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</si>
  <si>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</si>
  <si>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</si>
  <si>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</si>
  <si>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</si>
  <si>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</si>
  <si>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</si>
  <si>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</si>
  <si>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</si>
  <si>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</si>
  <si>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</si>
  <si>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</si>
  <si>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</si>
  <si>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</si>
  <si>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</si>
  <si>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</si>
  <si>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</si>
  <si>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</si>
  <si>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</si>
  <si>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</si>
  <si>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</si>
  <si>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</si>
  <si>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</si>
  <si>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</si>
  <si>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</si>
  <si>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</si>
  <si>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</si>
  <si>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</si>
  <si>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</si>
  <si>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</si>
  <si>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</si>
  <si>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</si>
  <si>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</si>
  <si>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</si>
  <si>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</si>
  <si>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</si>
  <si>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</si>
  <si>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</si>
  <si>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</si>
  <si>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</si>
  <si>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</si>
  <si>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</si>
  <si>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</si>
  <si>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</si>
  <si>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</si>
  <si>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</si>
  <si>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</si>
  <si>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</si>
  <si>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</si>
  <si>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</si>
  <si>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</si>
  <si>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</si>
  <si>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</si>
  <si>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</si>
  <si>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</si>
  <si>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</si>
  <si>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</si>
  <si>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</si>
  <si>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</si>
  <si>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</si>
  <si>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</si>
  <si>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</si>
  <si>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</si>
  <si>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</si>
  <si>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</si>
  <si>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</si>
  <si>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</si>
  <si>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</si>
  <si>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</si>
  <si>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</si>
  <si>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</si>
  <si>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</si>
  <si>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</si>
  <si>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</si>
  <si>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</si>
  <si>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</si>
  <si>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</si>
  <si>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</si>
  <si>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</si>
  <si>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</si>
  <si>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</si>
  <si>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</si>
  <si>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</si>
  <si>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</si>
  <si>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</si>
  <si>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</si>
  <si>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</si>
  <si>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</si>
  <si>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</si>
  <si>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</si>
  <si>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</si>
  <si>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</si>
  <si>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</si>
  <si>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</si>
  <si>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</si>
  <si>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</si>
  <si>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</si>
  <si>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</si>
  <si>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</si>
  <si>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</si>
  <si>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</si>
  <si>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</si>
  <si>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</si>
  <si>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</si>
  <si>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</si>
  <si>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</si>
  <si>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</si>
  <si>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</si>
  <si>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</si>
  <si>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</si>
  <si>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</si>
  <si>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</si>
  <si>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</si>
  <si>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</si>
  <si>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</si>
  <si>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</si>
  <si>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</si>
  <si>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</si>
  <si>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</si>
  <si>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</si>
  <si>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</si>
  <si>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</si>
  <si>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</si>
  <si>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</si>
  <si>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</si>
  <si>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</si>
  <si>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</si>
  <si>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</si>
  <si>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</si>
  <si>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</si>
  <si>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</si>
  <si>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</si>
  <si>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</si>
  <si>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</si>
  <si>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</si>
  <si>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</si>
  <si>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</si>
  <si>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</si>
  <si>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</si>
  <si>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</si>
  <si>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</si>
  <si>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</si>
  <si>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</si>
  <si>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</si>
  <si>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</si>
  <si>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</si>
  <si>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</si>
  <si>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</si>
  <si>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</si>
  <si>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</si>
  <si>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</si>
  <si>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</si>
  <si>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</si>
  <si>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</si>
  <si>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</si>
  <si>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</si>
  <si>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</si>
  <si>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</si>
  <si>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</si>
  <si>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</si>
  <si>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</si>
  <si>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</si>
  <si>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</si>
  <si>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</si>
  <si>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</si>
  <si>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</si>
  <si>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</si>
  <si>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</si>
  <si>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</si>
  <si>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</si>
  <si>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</si>
  <si>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</si>
  <si>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</si>
  <si>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</si>
  <si>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</si>
  <si>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</si>
  <si>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</si>
  <si>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</si>
  <si>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</si>
  <si>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</si>
  <si>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</si>
  <si>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</si>
  <si>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</si>
  <si>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</si>
  <si>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</si>
  <si>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</si>
  <si>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</si>
  <si>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</si>
  <si>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</si>
  <si>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</si>
  <si>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</si>
  <si>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</si>
  <si>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</si>
  <si>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</si>
  <si>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</si>
  <si>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</si>
  <si>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</si>
  <si>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</si>
  <si>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</si>
  <si>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</si>
  <si>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</si>
  <si>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</si>
  <si>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</si>
  <si>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</si>
  <si>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</si>
  <si>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</si>
  <si>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</si>
  <si>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</si>
  <si>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</si>
  <si>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</si>
  <si>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</si>
  <si>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</si>
  <si>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</si>
  <si>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</si>
  <si>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</si>
  <si>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</si>
  <si>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</si>
  <si>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</si>
  <si>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</si>
  <si>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</si>
  <si>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</si>
  <si>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</si>
  <si>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</si>
  <si>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</si>
  <si>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</si>
  <si>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</si>
  <si>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</si>
  <si>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</si>
  <si>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</si>
  <si>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</si>
  <si>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</si>
  <si>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</si>
  <si>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</si>
  <si>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</si>
  <si>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</si>
  <si>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</si>
  <si>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</si>
  <si>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</si>
  <si>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</si>
  <si>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</si>
  <si>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</si>
  <si>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</si>
  <si>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</si>
  <si>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</si>
  <si>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</si>
  <si>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</si>
  <si>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</si>
  <si>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</si>
  <si>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</si>
  <si>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</si>
  <si>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</si>
  <si>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</si>
  <si>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</si>
  <si>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</si>
  <si>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</si>
  <si>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</si>
  <si>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</si>
  <si>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</si>
  <si>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</si>
  <si>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</si>
  <si>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</si>
  <si>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</si>
  <si>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</si>
  <si>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</si>
  <si>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</si>
  <si>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</si>
  <si>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</si>
  <si>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</si>
  <si>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</si>
  <si>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</si>
  <si>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</si>
  <si>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</si>
  <si>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</si>
  <si>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</si>
  <si>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</si>
  <si>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</si>
  <si>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</si>
  <si>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</si>
  <si>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</si>
  <si>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</si>
  <si>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</si>
  <si>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</si>
  <si>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</si>
  <si>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</si>
  <si>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</si>
  <si>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</si>
  <si>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</si>
  <si>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</si>
  <si>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</si>
  <si>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</si>
  <si>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</si>
  <si>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</si>
  <si>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</si>
  <si>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</si>
  <si>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</si>
  <si>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</si>
  <si>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</si>
  <si>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</si>
  <si>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</si>
  <si>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</si>
  <si>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</si>
  <si>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</si>
  <si>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</si>
  <si>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</si>
  <si>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</si>
  <si>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</si>
  <si>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</si>
  <si>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</si>
  <si>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</si>
  <si>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</si>
  <si>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</si>
  <si>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</si>
  <si>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</si>
  <si>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</si>
  <si>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</si>
  <si>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</si>
  <si>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</si>
  <si>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</si>
  <si>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</si>
  <si>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</si>
  <si>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</si>
  <si>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</si>
  <si>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</si>
  <si>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</si>
  <si>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</si>
  <si>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</si>
  <si>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</si>
  <si>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</si>
  <si>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</si>
  <si>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</si>
  <si>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</si>
  <si>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</si>
  <si>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</si>
  <si>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</si>
  <si>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</si>
  <si>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</si>
  <si>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</si>
  <si>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</si>
  <si>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</si>
  <si>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</si>
  <si>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</si>
  <si>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</si>
  <si>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</si>
  <si>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</si>
  <si>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</si>
  <si>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</si>
  <si>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</si>
  <si>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</si>
  <si>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</si>
  <si>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</si>
  <si>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</si>
  <si>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</si>
  <si>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</si>
  <si>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</si>
  <si>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</si>
  <si>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</si>
  <si>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</si>
  <si>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</si>
  <si>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</si>
  <si>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</si>
  <si>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</si>
  <si>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</si>
  <si>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</si>
  <si>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</si>
  <si>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</si>
  <si>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</si>
  <si>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</si>
  <si>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</si>
  <si>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</si>
  <si>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</si>
  <si>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</si>
  <si>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</si>
  <si>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</si>
  <si>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</si>
  <si>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</si>
  <si>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</si>
  <si>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</si>
  <si>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</si>
  <si>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</si>
  <si>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</si>
  <si>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</si>
  <si>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</si>
  <si>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</si>
  <si>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</si>
  <si>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</si>
  <si>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</si>
  <si>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</si>
  <si>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</si>
  <si>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</si>
  <si>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</si>
  <si>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</si>
  <si>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</si>
  <si>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</si>
  <si>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</si>
  <si>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</si>
  <si>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</si>
  <si>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</si>
  <si>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</si>
  <si>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</si>
  <si>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</si>
  <si>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</si>
  <si>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</si>
  <si>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</si>
  <si>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</si>
  <si>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</si>
  <si>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</si>
  <si>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</si>
  <si>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</si>
  <si>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</si>
  <si>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</si>
  <si>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</si>
  <si>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</si>
  <si>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</si>
  <si>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</si>
  <si>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</si>
  <si>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</si>
  <si>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</si>
  <si>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</si>
  <si>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</si>
  <si>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</si>
  <si>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</si>
  <si>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</si>
  <si>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</si>
  <si>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</si>
  <si>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</si>
  <si>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</si>
  <si>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</si>
  <si>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</si>
  <si>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</si>
  <si>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</si>
  <si>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</si>
  <si>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</si>
  <si>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</si>
  <si>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</si>
  <si>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</si>
  <si>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</si>
  <si>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</si>
  <si>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</si>
  <si>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</si>
  <si>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</si>
  <si>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</si>
  <si>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</si>
  <si>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</si>
  <si>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</si>
  <si>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</si>
  <si>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</si>
  <si>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</si>
  <si>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</si>
  <si>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</si>
  <si>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</si>
  <si>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</si>
  <si>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</si>
  <si>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</si>
  <si>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</si>
  <si>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</si>
  <si>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</si>
  <si>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</si>
  <si>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</si>
  <si>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</si>
  <si>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</si>
  <si>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</si>
  <si>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</si>
  <si>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</si>
  <si>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</si>
  <si>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</si>
  <si>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</si>
  <si>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</si>
  <si>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</si>
  <si>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</si>
  <si>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</si>
  <si>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</si>
  <si>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</si>
  <si>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</si>
  <si>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</si>
  <si>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</si>
  <si>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</si>
  <si>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</si>
  <si>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</si>
  <si>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</si>
  <si>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</si>
  <si>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</si>
  <si>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</si>
  <si>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</si>
  <si>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</si>
  <si>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</si>
  <si>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</si>
  <si>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</si>
  <si>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</si>
  <si>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</si>
  <si>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</si>
  <si>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</si>
  <si>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</si>
  <si>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</si>
  <si>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</si>
  <si>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</si>
  <si>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</si>
  <si>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</si>
  <si>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</si>
  <si>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</si>
  <si>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</si>
  <si>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</si>
  <si>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</si>
  <si>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</si>
  <si>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</si>
  <si>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</si>
  <si>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</si>
  <si>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</si>
  <si>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</si>
  <si>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</si>
  <si>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</si>
  <si>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</si>
  <si>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</si>
  <si>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</si>
  <si>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</si>
  <si>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</si>
  <si>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</si>
  <si>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</si>
  <si>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</si>
  <si>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</si>
  <si>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</si>
  <si>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</si>
  <si>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</si>
  <si>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</si>
  <si>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</si>
  <si>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</si>
  <si>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</si>
  <si>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</si>
  <si>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</si>
  <si>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</si>
  <si>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</si>
  <si>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</si>
  <si>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</si>
  <si>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</si>
  <si>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</si>
  <si>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</si>
  <si>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</si>
  <si>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</si>
  <si>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</si>
  <si>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</si>
  <si>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</si>
  <si>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</si>
  <si>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</si>
  <si>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</si>
  <si>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</si>
  <si>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</si>
  <si>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</si>
  <si>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</si>
  <si>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</si>
  <si>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</si>
  <si>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</si>
  <si>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</si>
  <si>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</si>
  <si>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</si>
  <si>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</si>
  <si>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</si>
  <si>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</si>
  <si>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</si>
  <si>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</si>
  <si>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</si>
  <si>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</si>
  <si>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</si>
  <si>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</si>
  <si>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</si>
  <si>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</si>
  <si>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</si>
  <si>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</si>
  <si>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</si>
  <si>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</si>
  <si>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</si>
  <si>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</si>
  <si>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</si>
  <si>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</si>
  <si>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</si>
  <si>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</si>
  <si>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</si>
  <si>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</si>
  <si>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</si>
  <si>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</si>
  <si>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</si>
  <si>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</si>
  <si>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</si>
  <si>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</si>
  <si>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</si>
  <si>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</si>
  <si>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</si>
  <si>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</si>
  <si>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</si>
  <si>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</si>
  <si>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</si>
  <si>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</si>
  <si>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</si>
  <si>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</si>
  <si>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</si>
  <si>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</si>
  <si>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</si>
  <si>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</si>
  <si>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</si>
  <si>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</si>
  <si>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</si>
  <si>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</si>
  <si>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</si>
  <si>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</si>
  <si>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</si>
  <si>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</si>
  <si>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</si>
  <si>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</si>
  <si>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</si>
  <si>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</si>
  <si>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</si>
  <si>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</si>
  <si>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</si>
  <si>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</si>
  <si>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</si>
  <si>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</si>
  <si>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</si>
  <si>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</si>
  <si>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</si>
  <si>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</si>
  <si>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</si>
  <si>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</si>
  <si>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</si>
  <si>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</si>
  <si>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</si>
  <si>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</si>
  <si>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</si>
  <si>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</si>
  <si>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</si>
  <si>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</si>
  <si>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</si>
  <si>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</si>
  <si>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</si>
  <si>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</si>
  <si>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</si>
  <si>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</si>
  <si>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</si>
  <si>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</si>
  <si>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</si>
  <si>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</si>
  <si>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</si>
  <si>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</si>
  <si>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</si>
  <si>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</si>
  <si>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</si>
  <si>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</si>
  <si>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</si>
  <si>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</si>
  <si>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</si>
  <si>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</si>
  <si>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</si>
  <si>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</si>
  <si>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</si>
  <si>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</si>
  <si>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</si>
  <si>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</si>
  <si>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</si>
  <si>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</si>
  <si>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</si>
  <si>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</si>
  <si>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</si>
  <si>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</si>
  <si>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</si>
  <si>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</si>
  <si>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</si>
  <si>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</si>
  <si>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</si>
  <si>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</si>
  <si>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</si>
  <si>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</si>
  <si>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</si>
  <si>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</si>
  <si>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</si>
  <si>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</si>
  <si>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</si>
  <si>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</si>
  <si>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</si>
  <si>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</si>
  <si>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</si>
  <si>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</si>
  <si>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</si>
  <si>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</si>
  <si>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</si>
  <si>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</si>
  <si>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</si>
  <si>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</si>
  <si>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</si>
  <si>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</si>
  <si>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</si>
  <si>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</si>
  <si>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</si>
  <si>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</si>
  <si>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</si>
  <si>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</si>
  <si>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</si>
  <si>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</si>
  <si>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</si>
  <si>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</si>
  <si>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</si>
  <si>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</si>
  <si>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</si>
  <si>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</si>
  <si>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</si>
  <si>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</si>
  <si>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</si>
  <si>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</si>
  <si>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</si>
  <si>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</si>
  <si>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</si>
  <si>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</si>
  <si>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</si>
  <si>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</si>
  <si>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</si>
  <si>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</si>
  <si>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</si>
  <si>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</si>
  <si>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</si>
  <si>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</si>
  <si>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</si>
  <si>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</si>
  <si>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</si>
  <si>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</si>
  <si>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</si>
  <si>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</si>
  <si>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</si>
  <si>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</si>
  <si>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</si>
  <si>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</si>
  <si>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</si>
  <si>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</si>
  <si>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</si>
  <si>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</si>
  <si>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</si>
  <si>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</si>
  <si>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</si>
  <si>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</si>
  <si>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</si>
  <si>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</si>
  <si>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</si>
  <si>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</si>
  <si>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</si>
  <si>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</si>
  <si>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</si>
  <si>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</si>
  <si>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</si>
  <si>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</si>
  <si>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</si>
  <si>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</si>
  <si>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</si>
  <si>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</si>
  <si>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</si>
  <si>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</si>
  <si>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</si>
  <si>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</si>
  <si>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</si>
  <si>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</si>
  <si>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</si>
  <si>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</si>
  <si>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</si>
  <si>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</si>
  <si>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</si>
  <si>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</si>
  <si>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</si>
  <si>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</si>
  <si>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</si>
  <si>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</si>
  <si>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</si>
  <si>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</si>
  <si>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</si>
  <si>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</si>
  <si>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</si>
  <si>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</si>
  <si>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</si>
  <si>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</si>
  <si>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</si>
  <si>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</si>
  <si>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</si>
  <si>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</si>
  <si>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</si>
  <si>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</si>
  <si>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</si>
  <si>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</si>
  <si>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</si>
  <si>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</si>
  <si>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</si>
  <si>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</si>
  <si>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</si>
  <si>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</si>
  <si>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</si>
  <si>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</si>
  <si>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</si>
  <si>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</si>
  <si>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</si>
  <si>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</si>
  <si>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</si>
  <si>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</si>
  <si>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</si>
  <si>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</si>
  <si>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</si>
  <si>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</si>
  <si>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</si>
  <si>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</si>
  <si>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</si>
  <si>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</si>
  <si>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</si>
  <si>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</si>
  <si>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</si>
  <si>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</si>
  <si>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</si>
  <si>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</si>
  <si>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</si>
  <si>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</si>
  <si>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</si>
  <si>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</si>
  <si>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</si>
  <si>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</si>
  <si>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</si>
  <si>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</si>
  <si>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</si>
  <si>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</si>
  <si>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</si>
  <si>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</si>
  <si>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</si>
  <si>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</si>
  <si>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</si>
  <si>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</si>
  <si>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</si>
  <si>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</si>
  <si>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</si>
  <si>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</si>
  <si>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</si>
  <si>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</si>
  <si>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</si>
  <si>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</si>
  <si>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</si>
  <si>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</si>
  <si>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</si>
  <si>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</si>
  <si>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</si>
  <si>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</si>
  <si>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</si>
  <si>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</si>
  <si>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</si>
  <si>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</si>
  <si>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</si>
  <si>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</si>
  <si>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</si>
  <si>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</si>
  <si>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</si>
  <si>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</si>
  <si>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</si>
  <si>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</si>
  <si>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</si>
  <si>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</si>
  <si>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</si>
  <si>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</si>
  <si>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</si>
  <si>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</si>
  <si>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</si>
  <si>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</si>
  <si>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</si>
  <si>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</si>
  <si>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</si>
  <si>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</si>
  <si>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</si>
  <si>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</si>
  <si>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</si>
  <si>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</si>
  <si>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</si>
  <si>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</si>
  <si>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</si>
  <si>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</si>
  <si>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</si>
  <si>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</si>
  <si>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</si>
  <si>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</si>
  <si>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</si>
  <si>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</si>
  <si>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</si>
  <si>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</si>
  <si>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</si>
  <si>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</si>
  <si>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</si>
  <si>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</si>
  <si>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</si>
  <si>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</si>
  <si>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</si>
  <si>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</si>
  <si>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</si>
  <si>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</si>
  <si>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</si>
  <si>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</si>
  <si>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</si>
  <si>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</si>
  <si>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</si>
  <si>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</si>
  <si>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</si>
  <si>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</si>
  <si>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</si>
  <si>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</si>
  <si>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</si>
  <si>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</si>
  <si>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</si>
  <si>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</si>
  <si>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</si>
  <si>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</si>
  <si>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</si>
  <si>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</si>
  <si>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</si>
  <si>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</si>
  <si>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</si>
  <si>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</si>
  <si>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</si>
  <si>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</si>
  <si>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</si>
  <si>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</si>
  <si>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</si>
  <si>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</si>
  <si>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</si>
  <si>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</si>
  <si>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</si>
  <si>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</si>
  <si>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</si>
  <si>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</si>
  <si>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</si>
  <si>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</si>
  <si>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</si>
  <si>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</si>
  <si>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</si>
  <si>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</si>
  <si>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</si>
  <si>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</si>
  <si>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</si>
  <si>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</si>
  <si>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</si>
  <si>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</si>
  <si>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</si>
  <si>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</si>
  <si>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</si>
  <si>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</si>
  <si>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</si>
  <si>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</si>
  <si>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</si>
  <si>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</si>
  <si>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</si>
  <si>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</si>
  <si>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</si>
  <si>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</si>
  <si>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</si>
  <si>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</si>
  <si>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</si>
  <si>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</si>
  <si>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</si>
  <si>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</si>
  <si>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</si>
  <si>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</si>
  <si>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</si>
  <si>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</si>
  <si>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</si>
  <si>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</si>
  <si>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</si>
  <si>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</si>
  <si>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</si>
  <si>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</si>
  <si>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</si>
  <si>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</si>
  <si>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</si>
  <si>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</si>
  <si>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</si>
  <si>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</si>
  <si>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</si>
  <si>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</si>
  <si>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</si>
  <si>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</si>
  <si>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</si>
  <si>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</si>
  <si>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</si>
  <si>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</si>
  <si>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</si>
  <si>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</si>
  <si>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</si>
  <si>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</si>
  <si>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</si>
  <si>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</si>
  <si>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</si>
  <si>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</si>
  <si>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</si>
  <si>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</si>
  <si>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</si>
  <si>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</si>
  <si>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</si>
  <si>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</si>
  <si>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</si>
  <si>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</si>
  <si>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</si>
  <si>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</si>
  <si>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</si>
  <si>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</si>
  <si>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</si>
  <si>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</si>
  <si>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</si>
  <si>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</si>
  <si>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</si>
  <si>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</si>
  <si>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</si>
  <si>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</si>
  <si>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</si>
  <si>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</si>
  <si>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</si>
  <si>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</si>
  <si>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</si>
  <si>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</si>
  <si>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</si>
  <si>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</si>
  <si>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</si>
  <si>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</si>
  <si>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</si>
  <si>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</si>
  <si>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</si>
  <si>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</si>
  <si>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</si>
  <si>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</si>
  <si>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</si>
  <si>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</si>
  <si>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</si>
  <si>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</si>
  <si>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</si>
  <si>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</si>
  <si>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</si>
  <si>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</si>
  <si>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</si>
  <si>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</si>
  <si>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</si>
  <si>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</si>
  <si>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</si>
  <si>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</si>
  <si>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</si>
  <si>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</si>
  <si>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</si>
  <si>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</si>
  <si>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</si>
  <si>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</si>
  <si>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</si>
  <si>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</si>
  <si>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</si>
  <si>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</si>
  <si>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</si>
  <si>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</si>
  <si>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</si>
  <si>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</si>
  <si>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</si>
  <si>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</si>
  <si>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</si>
  <si>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</si>
  <si>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</si>
  <si>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</si>
  <si>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</si>
  <si>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</si>
  <si>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</si>
  <si>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</si>
  <si>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</si>
  <si>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</si>
  <si>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</si>
  <si>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</si>
  <si>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</si>
  <si>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</si>
  <si>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</si>
  <si>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</si>
  <si>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</si>
  <si>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</si>
  <si>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</si>
  <si>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</si>
  <si>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</si>
  <si>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</si>
  <si>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</si>
  <si>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</si>
  <si>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</si>
  <si>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</si>
  <si>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</si>
  <si>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</si>
  <si>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</si>
  <si>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</si>
  <si>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</si>
  <si>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</si>
  <si>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</si>
  <si>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</si>
  <si>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</si>
  <si>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</si>
  <si>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</si>
  <si>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</si>
  <si>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</si>
  <si>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</si>
  <si>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</si>
  <si>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</si>
  <si>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</si>
  <si>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</si>
  <si>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</si>
  <si>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</si>
  <si>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</si>
  <si>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</si>
  <si>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</si>
  <si>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</si>
  <si>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</si>
  <si>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</si>
  <si>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</si>
  <si>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</si>
  <si>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</si>
  <si>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</si>
  <si>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</si>
  <si>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</si>
  <si>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</si>
  <si>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</si>
  <si>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</si>
  <si>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</si>
  <si>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</si>
  <si>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</si>
  <si>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</si>
  <si>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</si>
  <si>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</si>
  <si>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</si>
  <si>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</si>
  <si>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</si>
  <si>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</si>
  <si>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</si>
  <si>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</si>
  <si>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</si>
  <si>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</si>
  <si>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</si>
  <si>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</si>
  <si>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</si>
  <si>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</si>
  <si>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</si>
  <si>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</si>
  <si>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</si>
  <si>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</si>
  <si>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</si>
  <si>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</si>
  <si>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</si>
  <si>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</si>
  <si>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</si>
  <si>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</si>
  <si>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</si>
  <si>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</si>
  <si>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</si>
  <si>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</si>
  <si>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</si>
  <si>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</si>
  <si>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</si>
  <si>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</si>
  <si>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</si>
  <si>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</si>
  <si>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</si>
  <si>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</si>
  <si>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</si>
  <si>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</si>
  <si>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</si>
  <si>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</si>
  <si>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</si>
  <si>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</si>
  <si>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</si>
  <si>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</si>
  <si>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</si>
  <si>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</si>
  <si>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</si>
  <si>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</si>
  <si>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</si>
  <si>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</si>
  <si>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</si>
  <si>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</si>
  <si>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</si>
  <si>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</si>
  <si>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</si>
  <si>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</si>
  <si>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</si>
  <si>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</si>
  <si>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</si>
  <si>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</si>
  <si>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</si>
  <si>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</si>
  <si>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</si>
  <si>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</si>
  <si>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</si>
  <si>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</si>
  <si>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</si>
  <si>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</si>
  <si>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</si>
  <si>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</si>
  <si>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</si>
  <si>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</si>
  <si>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</si>
  <si>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</si>
  <si>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</si>
  <si>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</si>
  <si>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</si>
  <si>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</si>
  <si>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</si>
  <si>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</si>
  <si>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</si>
  <si>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</si>
  <si>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</si>
  <si>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</si>
  <si>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</si>
  <si>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</si>
  <si>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</si>
  <si>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</si>
  <si>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</si>
  <si>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</si>
  <si>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</si>
  <si>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</si>
  <si>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</si>
  <si>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</si>
  <si>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</si>
  <si>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</si>
  <si>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</si>
  <si>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</si>
  <si>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</si>
  <si>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</si>
  <si>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</si>
  <si>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</si>
  <si>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</si>
  <si>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</si>
  <si>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</si>
  <si>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</si>
  <si>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</si>
  <si>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</si>
  <si>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</si>
  <si>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</si>
  <si>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</si>
  <si>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</si>
  <si>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</si>
  <si>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</si>
  <si>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</si>
  <si>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</si>
  <si>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</si>
  <si>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</si>
  <si>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</si>
  <si>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</si>
  <si>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</si>
  <si>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</si>
  <si>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</si>
  <si>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</si>
  <si>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</si>
  <si>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</si>
  <si>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</si>
  <si>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</si>
  <si>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</si>
  <si>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</si>
  <si>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</si>
  <si>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</si>
  <si>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</si>
  <si>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</si>
  <si>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</si>
  <si>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</si>
  <si>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</si>
  <si>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</si>
  <si>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</si>
  <si>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</si>
  <si>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</si>
  <si>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</si>
  <si>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</si>
  <si>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</si>
  <si>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</si>
  <si>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</si>
  <si>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</si>
  <si>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</si>
  <si>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</si>
  <si>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</si>
  <si>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</si>
  <si>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</si>
  <si>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</si>
  <si>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</si>
  <si>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</si>
  <si>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</si>
  <si>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</si>
  <si>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</si>
  <si>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</si>
  <si>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</si>
  <si>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</si>
  <si>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</si>
  <si>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</si>
  <si>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</si>
  <si>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</si>
  <si>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</si>
  <si>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</si>
  <si>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</si>
  <si>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</si>
  <si>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</si>
  <si>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</si>
  <si>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</si>
  <si>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</si>
  <si>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</si>
  <si>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</si>
  <si>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</si>
  <si>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</si>
  <si>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</si>
  <si>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</si>
  <si>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</si>
  <si>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</si>
  <si>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</si>
  <si>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</si>
  <si>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</si>
  <si>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</si>
  <si>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</si>
  <si>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</si>
  <si>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</si>
  <si>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</si>
  <si>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</si>
  <si>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</si>
  <si>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</si>
  <si>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</si>
  <si>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</si>
  <si>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</si>
  <si>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</si>
  <si>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</si>
  <si>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</si>
  <si>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</si>
  <si>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</si>
  <si>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</si>
  <si>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</si>
  <si>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</si>
  <si>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</si>
  <si>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</si>
  <si>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</si>
  <si>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</si>
  <si>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</si>
  <si>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</si>
  <si>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</si>
  <si>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</si>
  <si>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</si>
  <si>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</si>
  <si>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</si>
  <si>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</si>
  <si>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</si>
  <si>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</si>
  <si>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</si>
  <si>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</si>
  <si>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</si>
  <si>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</si>
  <si>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</si>
  <si>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</si>
  <si>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</si>
  <si>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</si>
  <si>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</si>
  <si>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</si>
  <si>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</si>
  <si>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</si>
  <si>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</si>
  <si>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</si>
  <si>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</si>
  <si>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</si>
  <si>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</si>
  <si>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</si>
  <si>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</si>
  <si>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</si>
  <si>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</si>
  <si>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</si>
  <si>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</si>
  <si>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</si>
  <si>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</si>
  <si>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</si>
  <si>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</si>
  <si>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</si>
  <si>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</si>
  <si>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</si>
  <si>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</si>
  <si>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</si>
  <si>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</si>
  <si>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</si>
  <si>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</si>
  <si>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</si>
  <si>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</si>
  <si>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</si>
  <si>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</si>
  <si>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</si>
  <si>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</si>
  <si>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</si>
  <si>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</si>
  <si>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</si>
  <si>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</si>
  <si>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</si>
  <si>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</si>
  <si>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</si>
  <si>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</si>
  <si>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</si>
  <si>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</si>
  <si>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</si>
  <si>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</si>
  <si>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</si>
  <si>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</si>
  <si>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</si>
  <si>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</si>
  <si>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</si>
  <si>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</si>
  <si>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</si>
  <si>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</si>
  <si>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</si>
  <si>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</si>
  <si>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</si>
  <si>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</si>
  <si>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</si>
  <si>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</si>
  <si>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</si>
  <si>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</si>
  <si>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</si>
  <si>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</si>
  <si>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</si>
  <si>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</si>
  <si>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</si>
  <si>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</si>
  <si>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</si>
  <si>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</si>
  <si>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</si>
  <si>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</si>
  <si>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</si>
  <si>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</si>
  <si>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</si>
  <si>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</si>
  <si>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</si>
  <si>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</si>
  <si>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</si>
  <si>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</si>
  <si>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</si>
  <si>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</si>
  <si>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</si>
  <si>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</si>
  <si>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</si>
  <si>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</si>
  <si>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</si>
  <si>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</si>
  <si>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</si>
  <si>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</si>
  <si>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</si>
  <si>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</si>
  <si>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</si>
  <si>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</si>
  <si>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</si>
  <si>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</si>
  <si>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</si>
  <si>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</si>
  <si>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</si>
  <si>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</si>
  <si>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</si>
  <si>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</si>
  <si>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</si>
  <si>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</si>
  <si>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</si>
  <si>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</si>
  <si>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</si>
  <si>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</si>
  <si>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</si>
  <si>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</si>
  <si>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</si>
  <si>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</si>
  <si>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</si>
  <si>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</si>
  <si>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</si>
  <si>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</si>
  <si>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</si>
  <si>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</si>
  <si>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</si>
  <si>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</si>
  <si>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</si>
  <si>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</si>
  <si>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</si>
  <si>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</si>
  <si>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</si>
  <si>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</si>
  <si>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</si>
  <si>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</si>
  <si>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</si>
  <si>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</si>
  <si>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</si>
  <si>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</si>
  <si>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</si>
  <si>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</si>
  <si>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</si>
  <si>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</si>
  <si>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</si>
  <si>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</si>
  <si>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</si>
  <si>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</si>
  <si>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</si>
  <si>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</si>
  <si>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</si>
  <si>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</si>
  <si>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</si>
  <si>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</si>
  <si>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</si>
  <si>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</si>
  <si>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</si>
  <si>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</si>
  <si>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</si>
  <si>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</si>
  <si>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</si>
  <si>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</si>
  <si>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</si>
  <si>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</si>
  <si>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</si>
  <si>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</si>
  <si>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</si>
  <si>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</si>
  <si>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</si>
  <si>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</si>
  <si>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</si>
  <si>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</si>
  <si>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</si>
  <si>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</si>
  <si>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</si>
  <si>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</si>
  <si>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</si>
  <si>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</si>
  <si>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</si>
  <si>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</si>
  <si>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</si>
  <si>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</si>
  <si>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</si>
  <si>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</si>
  <si>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</si>
  <si>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</si>
  <si>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</si>
  <si>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</si>
  <si>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</si>
  <si>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</si>
  <si>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</si>
  <si>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</si>
  <si>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</si>
  <si>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</si>
  <si>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</si>
  <si>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</si>
  <si>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</si>
  <si>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</si>
  <si>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</si>
  <si>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</si>
  <si>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</si>
  <si>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</si>
  <si>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</si>
  <si>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</si>
  <si>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</si>
  <si>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</si>
  <si>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</si>
  <si>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</si>
  <si>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</si>
  <si>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</si>
  <si>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</si>
  <si>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</si>
  <si>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</si>
  <si>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</si>
  <si>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</si>
  <si>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</si>
  <si>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</si>
  <si>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</si>
  <si>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</si>
  <si>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</si>
  <si>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</si>
  <si>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</si>
  <si>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</si>
  <si>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</si>
  <si>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</si>
  <si>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</si>
  <si>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</si>
  <si>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</si>
  <si>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</si>
  <si>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</si>
  <si>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</si>
  <si>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</si>
  <si>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</si>
  <si>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</si>
  <si>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</si>
  <si>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</si>
  <si>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</si>
  <si>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</si>
  <si>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</si>
  <si>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</si>
  <si>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</si>
  <si>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</si>
  <si>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</si>
  <si>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</si>
  <si>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</si>
  <si>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</si>
  <si>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</si>
  <si>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</si>
  <si>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</si>
  <si>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</si>
  <si>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</si>
  <si>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</si>
  <si>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</si>
  <si>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</si>
  <si>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</si>
  <si>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</si>
  <si>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</si>
  <si>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</si>
  <si>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</si>
  <si>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</si>
  <si>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</si>
  <si>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</si>
  <si>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</si>
  <si>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</si>
  <si>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</si>
  <si>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</si>
  <si>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</si>
  <si>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</si>
  <si>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</si>
  <si>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</si>
  <si>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</si>
  <si>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</si>
  <si>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</si>
  <si>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</si>
  <si>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</si>
  <si>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</si>
  <si>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</si>
  <si>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</si>
  <si>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</si>
  <si>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</si>
  <si>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</si>
  <si>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</si>
  <si>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</si>
  <si>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</si>
  <si>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</si>
  <si>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</si>
  <si>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</si>
  <si>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</si>
  <si>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</si>
  <si>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</si>
  <si>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</si>
  <si>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</si>
  <si>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</si>
  <si>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</si>
  <si>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</si>
  <si>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</si>
  <si>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</si>
  <si>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</si>
  <si>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</si>
  <si>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</si>
  <si>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</si>
  <si>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</si>
  <si>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</si>
  <si>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</si>
  <si>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</si>
  <si>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</si>
  <si>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</si>
  <si>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</si>
  <si>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</si>
  <si>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</si>
  <si>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</si>
  <si>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</si>
  <si>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</si>
  <si>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</si>
  <si>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</si>
  <si>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</si>
  <si>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</si>
  <si>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</si>
  <si>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</si>
  <si>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</si>
  <si>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</si>
  <si>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</si>
  <si>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</si>
  <si>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</si>
  <si>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</si>
  <si>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</si>
  <si>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</si>
  <si>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</si>
  <si>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</si>
  <si>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</si>
  <si>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</si>
  <si>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</si>
  <si>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</si>
  <si>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</si>
  <si>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</si>
  <si>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</si>
  <si>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</si>
  <si>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</si>
  <si>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</si>
  <si>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</si>
  <si>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</si>
  <si>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</si>
  <si>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</si>
  <si>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</si>
  <si>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</si>
  <si>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</si>
  <si>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</si>
  <si>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</si>
  <si>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</si>
  <si>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</si>
  <si>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</si>
  <si>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</si>
  <si>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</si>
  <si>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</si>
  <si>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</si>
  <si>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</si>
  <si>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</si>
  <si>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</si>
  <si>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</si>
  <si>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</si>
  <si>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</si>
  <si>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</si>
  <si>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</si>
  <si>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</si>
  <si>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</si>
  <si>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</si>
  <si>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</si>
  <si>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</si>
  <si>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</si>
  <si>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</si>
  <si>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</si>
  <si>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</si>
  <si>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</si>
  <si>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</si>
  <si>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</si>
  <si>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</si>
  <si>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</si>
  <si>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</si>
  <si>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</si>
  <si>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</si>
  <si>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</si>
  <si>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</si>
  <si>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</si>
  <si>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</si>
  <si>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</si>
  <si>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</si>
  <si>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</si>
  <si>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</si>
  <si>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</si>
  <si>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</si>
  <si>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</si>
  <si>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</si>
  <si>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</si>
  <si>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</si>
  <si>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</si>
  <si>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</si>
  <si>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</si>
  <si>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</si>
  <si>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</si>
  <si>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</si>
  <si>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</si>
  <si>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</si>
  <si>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</si>
  <si>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</si>
  <si>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</si>
  <si>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</si>
  <si>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</si>
  <si>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</si>
  <si>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</si>
  <si>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</si>
  <si>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</si>
  <si>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</si>
  <si>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</si>
  <si>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</si>
  <si>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</si>
  <si>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</si>
  <si>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</si>
  <si>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</si>
  <si>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</si>
  <si>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</si>
  <si>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</si>
  <si>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</si>
  <si>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</si>
  <si>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</si>
  <si>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</si>
  <si>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</si>
  <si>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</si>
  <si>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</si>
  <si>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</si>
  <si>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</si>
  <si>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</si>
  <si>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</si>
  <si>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</si>
  <si>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</si>
  <si>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</si>
  <si>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</si>
  <si>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</si>
  <si>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</si>
  <si>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</si>
  <si>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</si>
  <si>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</si>
  <si>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</si>
  <si>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</si>
  <si>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</si>
  <si>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</si>
  <si>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</si>
  <si>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</si>
  <si>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</si>
  <si>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</si>
  <si>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</si>
  <si>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</si>
  <si>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</si>
  <si>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</si>
  <si>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</si>
  <si>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</si>
  <si>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</si>
  <si>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</si>
  <si>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</si>
  <si>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</si>
  <si>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</si>
  <si>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</si>
  <si>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</si>
  <si>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</si>
  <si>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</si>
  <si>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</si>
  <si>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</si>
  <si>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</si>
  <si>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</si>
  <si>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</si>
  <si>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</si>
  <si>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</si>
  <si>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</si>
  <si>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</si>
  <si>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</si>
  <si>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</si>
  <si>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</si>
  <si>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</si>
  <si>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</si>
  <si>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</si>
  <si>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</si>
  <si>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</si>
  <si>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</si>
  <si>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</si>
  <si>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</si>
  <si>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</si>
  <si>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</si>
  <si>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</si>
  <si>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</si>
  <si>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</si>
  <si>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</si>
  <si>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</si>
  <si>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</si>
  <si>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</si>
  <si>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</si>
  <si>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</si>
  <si>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</si>
  <si>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</si>
  <si>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</si>
  <si>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</si>
  <si>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</si>
  <si>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</si>
  <si>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</si>
  <si>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</si>
  <si>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</si>
  <si>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</si>
  <si>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</si>
  <si>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</si>
  <si>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</si>
  <si>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</si>
  <si>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</si>
  <si>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</si>
  <si>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</si>
  <si>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</si>
  <si>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</si>
  <si>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</si>
  <si>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</si>
  <si>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</si>
  <si>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</si>
  <si>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</si>
  <si>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</si>
  <si>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</si>
  <si>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</si>
  <si>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</si>
  <si>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</si>
  <si>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</si>
  <si>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</si>
  <si>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</si>
  <si>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</si>
  <si>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</si>
  <si>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</si>
  <si>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</si>
  <si>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</si>
  <si>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</si>
  <si>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</si>
  <si>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</si>
  <si>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</si>
  <si>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</si>
  <si>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</si>
  <si>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</si>
  <si>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</si>
  <si>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</si>
  <si>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</si>
  <si>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</si>
  <si>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</si>
  <si>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</si>
  <si>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</si>
  <si>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</si>
  <si>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</si>
  <si>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</si>
  <si>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</si>
  <si>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</si>
  <si>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</si>
  <si>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</si>
  <si>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</si>
  <si>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</si>
  <si>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</si>
  <si>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</si>
  <si>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</si>
  <si>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</si>
  <si>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</si>
  <si>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</si>
  <si>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</si>
  <si>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</si>
  <si>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</si>
  <si>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</si>
  <si>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</si>
  <si>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</si>
  <si>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</si>
  <si>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</si>
  <si>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</si>
  <si>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</si>
  <si>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</si>
  <si>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</si>
  <si>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</si>
  <si>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</si>
  <si>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</si>
  <si>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</si>
  <si>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</si>
  <si>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</si>
  <si>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</si>
  <si>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</si>
  <si>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</si>
  <si>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</si>
  <si>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</si>
  <si>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</si>
  <si>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</si>
  <si>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</si>
  <si>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</si>
  <si>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</si>
  <si>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</si>
  <si>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</si>
  <si>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</si>
  <si>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</si>
  <si>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</si>
  <si>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</si>
  <si>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</si>
  <si>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</si>
  <si>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</si>
  <si>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</si>
  <si>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</si>
  <si>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</si>
  <si>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</si>
  <si>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</si>
  <si>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</si>
  <si>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</si>
  <si>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</si>
  <si>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</si>
  <si>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</si>
  <si>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</si>
  <si>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</si>
  <si>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</si>
  <si>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</si>
  <si>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</si>
  <si>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</si>
  <si>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</si>
  <si>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</si>
  <si>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</si>
  <si>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</si>
  <si>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</si>
  <si>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</si>
  <si>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</si>
  <si>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</si>
  <si>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</si>
  <si>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</si>
  <si>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</si>
  <si>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</si>
  <si>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</si>
  <si>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</si>
  <si>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</si>
  <si>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</si>
  <si>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</si>
  <si>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</si>
  <si>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</si>
  <si>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</si>
  <si>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</si>
  <si>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</si>
  <si>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</si>
  <si>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</si>
  <si>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</si>
  <si>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</si>
  <si>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</si>
  <si>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</si>
  <si>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</si>
  <si>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</si>
  <si>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</si>
  <si>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</si>
  <si>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</si>
  <si>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</si>
  <si>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</si>
  <si>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</si>
  <si>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</si>
  <si>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</si>
  <si>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</si>
  <si>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</si>
  <si>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</si>
  <si>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</si>
  <si>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</si>
  <si>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</si>
  <si>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</si>
  <si>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</si>
  <si>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</si>
  <si>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</si>
  <si>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</si>
  <si>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</si>
  <si>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</si>
  <si>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</si>
  <si>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</si>
  <si>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</si>
  <si>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</si>
  <si>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</si>
  <si>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</si>
  <si>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</si>
  <si>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</si>
  <si>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</si>
  <si>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</si>
  <si>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</si>
  <si>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</si>
  <si>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</si>
  <si>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</si>
  <si>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</si>
  <si>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</si>
  <si>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</si>
  <si>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</si>
  <si>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</si>
  <si>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</si>
  <si>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</si>
  <si>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</si>
  <si>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</si>
  <si>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</si>
  <si>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</si>
  <si>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</si>
  <si>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</si>
  <si>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</si>
  <si>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</si>
  <si>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</si>
  <si>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</si>
  <si>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</si>
  <si>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</si>
  <si>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</si>
  <si>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</si>
  <si>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</si>
  <si>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</si>
  <si>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</si>
  <si>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</si>
  <si>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</si>
  <si>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</si>
  <si>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</si>
  <si>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</si>
  <si>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</si>
  <si>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</si>
  <si>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</si>
  <si>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</si>
  <si>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</si>
  <si>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</si>
  <si>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</si>
  <si>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</si>
  <si>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</si>
  <si>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</si>
  <si>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</si>
  <si>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</si>
  <si>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</si>
  <si>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</si>
  <si>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</si>
  <si>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</si>
  <si>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</si>
  <si>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</si>
  <si>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</si>
  <si>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</si>
  <si>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</si>
  <si>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</si>
  <si>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</si>
  <si>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</si>
  <si>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</si>
  <si>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</si>
  <si>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</si>
  <si>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</si>
  <si>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</si>
  <si>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</si>
  <si>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</si>
  <si>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</si>
  <si>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</si>
  <si>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</si>
  <si>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</si>
  <si>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</si>
  <si>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</si>
  <si>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</si>
  <si>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</si>
  <si>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</si>
  <si>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</si>
  <si>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</si>
  <si>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</si>
  <si>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</si>
  <si>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</si>
  <si>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</si>
  <si>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</si>
  <si>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</si>
  <si>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</si>
  <si>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</si>
  <si>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</si>
  <si>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</si>
  <si>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</si>
  <si>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</si>
  <si>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</si>
  <si>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</si>
  <si>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</si>
  <si>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</si>
  <si>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</si>
  <si>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</si>
  <si>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</si>
  <si>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</si>
  <si>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</si>
  <si>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</si>
  <si>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</si>
  <si>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</si>
  <si>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</si>
  <si>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</si>
  <si>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</si>
  <si>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</si>
  <si>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</si>
  <si>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</si>
  <si>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</si>
  <si>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</si>
  <si>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</si>
  <si>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</si>
  <si>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</si>
  <si>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</si>
  <si>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</si>
  <si>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</si>
  <si>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</si>
  <si>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</si>
  <si>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</si>
  <si>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</si>
  <si>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</si>
  <si>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</si>
  <si>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</si>
  <si>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</si>
  <si>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</si>
  <si>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</si>
  <si>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</si>
  <si>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</si>
  <si>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</si>
  <si>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</si>
  <si>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</si>
  <si>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</si>
  <si>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</si>
  <si>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</si>
  <si>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</si>
  <si>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</si>
  <si>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</si>
  <si>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</si>
  <si>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</si>
  <si>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</si>
  <si>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</si>
  <si>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</si>
  <si>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</si>
  <si>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</si>
  <si>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</si>
  <si>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</si>
  <si>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</si>
  <si>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</si>
  <si>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</si>
  <si>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</si>
  <si>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</si>
  <si>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</si>
  <si>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</si>
  <si>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</si>
  <si>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</si>
  <si>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</si>
  <si>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</si>
  <si>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</si>
  <si>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</si>
  <si>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</si>
  <si>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</si>
  <si>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</si>
  <si>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</si>
  <si>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</si>
  <si>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</si>
  <si>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</si>
  <si>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</si>
  <si>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</si>
  <si>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</si>
  <si>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</si>
  <si>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</si>
  <si>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</si>
  <si>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</si>
  <si>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</si>
  <si>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</si>
  <si>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</si>
  <si>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</si>
  <si>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</si>
  <si>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</si>
  <si>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</si>
  <si>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</si>
  <si>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</si>
  <si>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</si>
  <si>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</si>
  <si>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</si>
  <si>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</si>
  <si>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</si>
  <si>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</si>
  <si>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</si>
  <si>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</si>
  <si>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</si>
  <si>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</si>
  <si>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</si>
  <si>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</si>
  <si>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</si>
  <si>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</si>
  <si>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</si>
  <si>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</si>
  <si>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</si>
  <si>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</si>
  <si>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</si>
  <si>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</si>
  <si>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</si>
  <si>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</si>
  <si>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</si>
  <si>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</si>
  <si>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</si>
  <si>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</si>
  <si>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</si>
  <si>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</si>
  <si>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</si>
  <si>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</si>
  <si>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</si>
  <si>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</si>
  <si>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</si>
  <si>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</si>
  <si>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</si>
  <si>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</si>
  <si>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</si>
  <si>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</si>
  <si>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</si>
  <si>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</si>
  <si>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</si>
  <si>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</si>
  <si>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</si>
  <si>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</si>
  <si>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</si>
  <si>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</si>
  <si>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</si>
  <si>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</si>
  <si>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</si>
  <si>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</si>
  <si>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</si>
  <si>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</si>
  <si>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</si>
  <si>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</si>
  <si>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</si>
  <si>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</si>
  <si>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</si>
  <si>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</si>
  <si>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</si>
  <si>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</si>
  <si>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</si>
  <si>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</si>
  <si>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</si>
  <si>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</si>
  <si>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</si>
  <si>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</si>
  <si>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</si>
  <si>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</si>
  <si>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</si>
  <si>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</si>
  <si>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</si>
  <si>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</si>
  <si>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</si>
  <si>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</si>
  <si>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</si>
  <si>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</si>
  <si>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</si>
  <si>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</si>
  <si>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</si>
  <si>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</si>
  <si>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</si>
  <si>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</si>
  <si>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</si>
  <si>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</si>
  <si>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</si>
  <si>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</si>
  <si>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</si>
  <si>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</si>
  <si>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</si>
  <si>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</si>
  <si>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</si>
  <si>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</si>
  <si>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</si>
  <si>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</si>
  <si>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</si>
  <si>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</si>
  <si>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</si>
  <si>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</si>
  <si>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</si>
  <si>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</si>
  <si>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</si>
  <si>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</si>
  <si>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</si>
  <si>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</si>
  <si>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</si>
  <si>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</si>
  <si>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</si>
  <si>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</si>
  <si>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</si>
  <si>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</si>
  <si>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</si>
  <si>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</si>
  <si>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</si>
  <si>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</si>
  <si>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</si>
  <si>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</si>
  <si>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</si>
  <si>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</si>
  <si>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</si>
  <si>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</si>
  <si>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</si>
  <si>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</si>
  <si>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</si>
  <si>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</si>
  <si>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</si>
  <si>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</si>
  <si>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</si>
  <si>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</si>
  <si>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</si>
  <si>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</si>
  <si>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</si>
  <si>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</si>
  <si>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</si>
  <si>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</si>
  <si>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</si>
  <si>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</si>
  <si>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</si>
  <si>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</si>
  <si>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</si>
  <si>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</si>
  <si>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</si>
  <si>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</si>
  <si>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</si>
  <si>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</si>
  <si>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</si>
  <si>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</si>
  <si>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</si>
  <si>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</si>
  <si>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</si>
  <si>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</si>
  <si>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</si>
  <si>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</si>
  <si>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</si>
  <si>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</si>
  <si>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</si>
  <si>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</si>
  <si>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</si>
  <si>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</si>
  <si>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</si>
  <si>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</si>
  <si>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</si>
  <si>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</si>
  <si>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</si>
  <si>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</si>
  <si>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</si>
  <si>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</si>
  <si>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</si>
  <si>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</si>
  <si>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</si>
  <si>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</si>
  <si>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</si>
  <si>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</si>
  <si>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</si>
  <si>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</si>
  <si>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</si>
  <si>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</si>
  <si>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</si>
  <si>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</si>
  <si>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</si>
  <si>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</si>
  <si>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</si>
  <si>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</si>
  <si>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</si>
  <si>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</si>
  <si>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</si>
  <si>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</si>
  <si>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</si>
  <si>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</si>
  <si>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</si>
  <si>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</si>
  <si>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</si>
  <si>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</si>
  <si>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</si>
  <si>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</si>
  <si>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</si>
  <si>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</si>
  <si>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</si>
  <si>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</si>
  <si>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</si>
  <si>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</si>
  <si>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</si>
  <si>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</si>
  <si>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</si>
  <si>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</si>
  <si>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</si>
  <si>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</si>
  <si>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</si>
  <si>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</si>
  <si>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</si>
  <si>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</si>
  <si>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</si>
  <si>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</si>
  <si>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</si>
  <si>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</si>
  <si>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</si>
  <si>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</si>
  <si>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</si>
  <si>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</si>
  <si>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</si>
  <si>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</si>
  <si>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</si>
  <si>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</si>
  <si>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</si>
  <si>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</si>
  <si>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</si>
  <si>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</si>
  <si>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</si>
  <si>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</si>
  <si>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</si>
  <si>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</si>
  <si>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</si>
  <si>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</si>
  <si>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</si>
  <si>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</si>
  <si>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</si>
  <si>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</si>
  <si>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</si>
  <si>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</si>
  <si>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</si>
  <si>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</si>
  <si>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</si>
  <si>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</si>
  <si>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</si>
  <si>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</si>
  <si>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</si>
  <si>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</si>
  <si>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</si>
  <si>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</si>
  <si>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</si>
  <si>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</si>
  <si>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</si>
  <si>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</si>
  <si>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</si>
  <si>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</si>
  <si>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</si>
  <si>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</si>
  <si>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</si>
  <si>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</si>
  <si>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</si>
  <si>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</si>
  <si>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</si>
  <si>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</si>
  <si>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</si>
  <si>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</si>
  <si>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</si>
  <si>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</si>
  <si>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</si>
  <si>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</si>
  <si>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</si>
  <si>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</si>
  <si>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</si>
  <si>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</si>
  <si>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</si>
  <si>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</si>
  <si>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</si>
  <si>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</si>
  <si>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</si>
  <si>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</si>
  <si>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</si>
  <si>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</si>
  <si>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</si>
  <si>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</si>
  <si>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</si>
  <si>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</si>
  <si>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</si>
  <si>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</si>
  <si>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</si>
  <si>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</si>
  <si>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</si>
  <si>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</si>
  <si>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</si>
  <si>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</si>
  <si>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</si>
  <si>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</si>
  <si>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</si>
  <si>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</si>
  <si>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</si>
  <si>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</si>
  <si>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</si>
  <si>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</si>
  <si>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</si>
  <si>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</si>
  <si>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</si>
  <si>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</si>
  <si>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</si>
  <si>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</si>
  <si>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</si>
  <si>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</si>
  <si>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</si>
  <si>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</si>
  <si>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</si>
  <si>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</si>
  <si>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</si>
  <si>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</si>
  <si>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</si>
  <si>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</si>
  <si>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</si>
  <si>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</si>
  <si>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</si>
  <si>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</si>
  <si>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</si>
  <si>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</si>
  <si>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</si>
  <si>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</si>
  <si>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</si>
  <si>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</si>
  <si>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</si>
  <si>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</si>
  <si>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</si>
  <si>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</si>
  <si>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</si>
  <si>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</si>
  <si>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</si>
  <si>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</si>
  <si>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</si>
  <si>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</si>
  <si>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</si>
  <si>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</si>
  <si>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</si>
  <si>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</si>
  <si>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</si>
  <si>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</si>
  <si>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</si>
  <si>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</si>
  <si>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</si>
  <si>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</si>
  <si>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</si>
  <si>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</si>
  <si>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</si>
  <si>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</si>
  <si>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</si>
  <si>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</si>
  <si>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</si>
  <si>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</si>
  <si>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</si>
  <si>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</si>
  <si>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</si>
  <si>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</si>
  <si>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</si>
  <si>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</si>
  <si>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</si>
  <si>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</si>
  <si>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</si>
  <si>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</si>
  <si>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</si>
  <si>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</si>
  <si>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</si>
  <si>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</si>
  <si>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</si>
  <si>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</si>
  <si>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</si>
  <si>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</si>
  <si>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</si>
  <si>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</si>
  <si>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</si>
  <si>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</si>
  <si>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</si>
  <si>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</si>
  <si>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</si>
  <si>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</si>
  <si>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</si>
  <si>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</si>
  <si>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</si>
  <si>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</si>
  <si>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</si>
  <si>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</si>
  <si>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</si>
  <si>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</si>
  <si>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</si>
  <si>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</si>
  <si>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</si>
  <si>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</si>
  <si>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</si>
  <si>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</si>
  <si>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</si>
  <si>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</si>
  <si>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</si>
  <si>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</si>
  <si>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</si>
  <si>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</si>
  <si>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</si>
  <si>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</si>
  <si>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</si>
  <si>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</si>
  <si>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</si>
  <si>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</si>
  <si>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</si>
  <si>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</si>
  <si>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</si>
  <si>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</si>
  <si>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</si>
  <si>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</si>
  <si>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</si>
  <si>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</si>
  <si>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</si>
  <si>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</si>
  <si>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</si>
  <si>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</si>
  <si>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</si>
  <si>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</si>
  <si>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</si>
  <si>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</si>
  <si>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</si>
  <si>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</si>
  <si>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</si>
  <si>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</si>
  <si>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</si>
  <si>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</si>
  <si>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</si>
  <si>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</si>
  <si>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</si>
  <si>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</si>
  <si>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</si>
  <si>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</si>
  <si>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</si>
  <si>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</si>
  <si>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</si>
  <si>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</si>
  <si>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</si>
  <si>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</si>
  <si>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</si>
  <si>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</si>
  <si>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</si>
  <si>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</si>
  <si>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</si>
  <si>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</si>
  <si>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</si>
  <si>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</si>
  <si>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</si>
  <si>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</si>
  <si>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</si>
  <si>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</si>
  <si>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</si>
  <si>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</si>
  <si>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</si>
  <si>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</si>
  <si>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</si>
  <si>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</si>
  <si>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</si>
  <si>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</si>
  <si>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</si>
  <si>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</si>
  <si>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</si>
  <si>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</si>
  <si>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</si>
  <si>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</si>
  <si>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</si>
  <si>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</si>
  <si>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</si>
  <si>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</si>
  <si>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</si>
  <si>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</si>
  <si>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</si>
  <si>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</si>
  <si>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</si>
  <si>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</si>
  <si>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</si>
  <si>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</si>
  <si>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</si>
  <si>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</si>
  <si>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</si>
  <si>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</si>
  <si>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</si>
  <si>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</si>
  <si>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</si>
  <si>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</si>
  <si>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</si>
  <si>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</si>
  <si>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</si>
  <si>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</si>
  <si>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</si>
  <si>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</si>
  <si>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</si>
  <si>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</si>
  <si>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</si>
  <si>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</si>
  <si>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</si>
  <si>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</si>
  <si>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</si>
  <si>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</si>
  <si>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</si>
  <si>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</si>
  <si>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</si>
  <si>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</si>
  <si>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</si>
  <si>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</si>
  <si>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</si>
  <si>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</si>
  <si>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</si>
  <si>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</si>
  <si>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</si>
  <si>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</si>
  <si>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</si>
  <si>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</si>
  <si>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</si>
  <si>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</si>
  <si>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</si>
  <si>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</si>
  <si>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</si>
  <si>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</si>
  <si>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</si>
  <si>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</si>
  <si>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</si>
  <si>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</si>
  <si>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</si>
  <si>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</si>
  <si>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</si>
  <si>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</si>
  <si>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</si>
  <si>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</si>
  <si>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</si>
  <si>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</si>
  <si>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</si>
  <si>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</si>
  <si>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</si>
  <si>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</si>
  <si>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</si>
  <si>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</si>
  <si>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</si>
  <si>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</si>
  <si>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</si>
  <si>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</si>
  <si>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</si>
  <si>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</si>
  <si>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</si>
  <si>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</si>
  <si>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</si>
  <si>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</si>
  <si>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</si>
  <si>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</si>
  <si>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</si>
  <si>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</si>
  <si>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</si>
  <si>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</si>
  <si>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</si>
  <si>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</si>
  <si>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</si>
  <si>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</si>
  <si>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</si>
  <si>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</si>
  <si>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</si>
  <si>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</si>
  <si>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</si>
  <si>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</si>
  <si>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</si>
  <si>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</si>
  <si>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</si>
  <si>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</si>
  <si>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</si>
  <si>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</si>
  <si>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</si>
  <si>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</si>
  <si>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</si>
  <si>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</si>
  <si>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</si>
  <si>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</si>
  <si>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</si>
  <si>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</si>
  <si>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</si>
  <si>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</si>
  <si>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</si>
  <si>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</si>
  <si>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</si>
  <si>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</si>
  <si>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</si>
  <si>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</si>
  <si>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</si>
  <si>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</si>
  <si>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</si>
  <si>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</si>
  <si>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</si>
  <si>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</si>
  <si>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</si>
  <si>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</si>
  <si>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</si>
  <si>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</si>
  <si>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</si>
  <si>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</si>
  <si>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</si>
  <si>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</si>
  <si>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</si>
  <si>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</si>
  <si>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</si>
  <si>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</si>
  <si>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</si>
  <si>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</si>
  <si>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</si>
  <si>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</si>
  <si>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</si>
  <si>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</si>
  <si>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</si>
  <si>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</si>
  <si>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</si>
  <si>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</si>
  <si>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</si>
  <si>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</si>
  <si>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</si>
  <si>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</si>
  <si>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</si>
  <si>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</si>
  <si>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</si>
  <si>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</si>
  <si>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</si>
  <si>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</si>
  <si>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</si>
  <si>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</si>
  <si>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</si>
  <si>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</si>
  <si>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</si>
  <si>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</si>
  <si>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</si>
  <si>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</si>
  <si>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</si>
  <si>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</si>
  <si>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</si>
  <si>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</si>
  <si>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</si>
  <si>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</si>
  <si>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</si>
  <si>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</si>
  <si>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</si>
  <si>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</si>
  <si>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</si>
  <si>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</si>
  <si>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</si>
  <si>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</si>
  <si>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</si>
  <si>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</si>
  <si>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</si>
  <si>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</si>
  <si>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</si>
  <si>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</si>
  <si>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</si>
  <si>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</si>
  <si>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</si>
  <si>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</si>
  <si>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</si>
  <si>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</si>
  <si>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</si>
  <si>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</si>
  <si>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</si>
  <si>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</si>
  <si>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</si>
  <si>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</si>
  <si>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</si>
  <si>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</si>
  <si>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</si>
  <si>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</si>
  <si>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</si>
  <si>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</si>
  <si>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</si>
  <si>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</si>
  <si>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</si>
  <si>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</si>
  <si>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</si>
  <si>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</si>
  <si>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</si>
  <si>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</si>
  <si>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</si>
  <si>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</si>
  <si>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</si>
  <si>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</si>
  <si>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</si>
  <si>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</si>
  <si>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</si>
  <si>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</si>
  <si>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</si>
  <si>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</si>
  <si>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</si>
  <si>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</si>
  <si>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</si>
  <si>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</si>
  <si>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</si>
  <si>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</si>
  <si>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</si>
  <si>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</si>
  <si>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</si>
  <si>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</si>
  <si>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</si>
  <si>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</si>
  <si>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</si>
  <si>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</si>
  <si>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</si>
  <si>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</si>
  <si>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</si>
  <si>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</si>
  <si>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</si>
  <si>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</si>
  <si>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</si>
  <si>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</si>
  <si>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</si>
  <si>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</si>
  <si>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</si>
  <si>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</si>
  <si>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</si>
  <si>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</si>
  <si>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</si>
  <si>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</si>
  <si>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</si>
  <si>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</si>
  <si>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</si>
  <si>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</si>
  <si>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</si>
  <si>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</si>
  <si>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</si>
  <si>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</si>
  <si>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</si>
  <si>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</si>
  <si>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</si>
  <si>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</si>
  <si>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</si>
  <si>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</si>
  <si>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</si>
  <si>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</si>
  <si>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</si>
  <si>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</si>
  <si>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</si>
  <si>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</si>
  <si>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</si>
  <si>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</si>
  <si>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</si>
  <si>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</si>
  <si>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</si>
  <si>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</si>
  <si>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</si>
  <si>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</si>
  <si>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</si>
  <si>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</si>
  <si>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</si>
  <si>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</si>
  <si>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</si>
  <si>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</si>
  <si>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</si>
  <si>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</si>
  <si>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</si>
  <si>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</si>
  <si>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</si>
  <si>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</si>
  <si>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</si>
  <si>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</si>
  <si>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</si>
  <si>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</si>
  <si>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</si>
  <si>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</si>
  <si>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</si>
  <si>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</si>
  <si>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</si>
  <si>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</si>
  <si>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</si>
  <si>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</si>
  <si>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</si>
  <si>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</si>
  <si>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</si>
  <si>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</si>
  <si>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</si>
  <si>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</si>
  <si>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</si>
  <si>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</si>
  <si>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</si>
  <si>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</si>
  <si>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</si>
  <si>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</si>
  <si>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</si>
  <si>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</si>
  <si>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</si>
  <si>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</si>
  <si>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</si>
  <si>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</si>
  <si>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</si>
  <si>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</si>
  <si>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</si>
  <si>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</si>
  <si>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</si>
  <si>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</si>
  <si>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</si>
  <si>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</si>
  <si>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</si>
  <si>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</si>
  <si>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</si>
  <si>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</si>
  <si>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</si>
  <si>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</si>
  <si>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</si>
  <si>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</si>
  <si>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</si>
  <si>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</si>
  <si>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</si>
  <si>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</si>
  <si>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</si>
  <si>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</si>
  <si>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</si>
  <si>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</si>
  <si>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</si>
  <si>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</si>
  <si>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</si>
  <si>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</si>
  <si>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</si>
  <si>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</si>
  <si>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</si>
  <si>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</si>
  <si>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</si>
  <si>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</si>
  <si>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</si>
  <si>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</si>
  <si>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</si>
  <si>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</si>
  <si>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</si>
  <si>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</si>
  <si>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</si>
  <si>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</si>
  <si>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</si>
  <si>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</si>
  <si>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</si>
  <si>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</si>
  <si>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</si>
  <si>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</si>
  <si>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</si>
  <si>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</si>
  <si>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</si>
  <si>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</si>
  <si>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</si>
  <si>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</si>
  <si>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</si>
  <si>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</si>
  <si>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</si>
  <si>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</si>
  <si>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</si>
  <si>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</si>
  <si>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</si>
  <si>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</si>
  <si>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</si>
  <si>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</si>
  <si>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</si>
  <si>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</si>
  <si>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</si>
  <si>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</si>
  <si>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</si>
  <si>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</si>
  <si>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</si>
  <si>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</si>
  <si>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</si>
  <si>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</si>
  <si>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</si>
  <si>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</si>
  <si>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</si>
  <si>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</si>
  <si>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</si>
  <si>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</si>
  <si>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</si>
  <si>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</si>
  <si>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</si>
  <si>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</si>
  <si>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</si>
  <si>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</si>
  <si>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</si>
  <si>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</si>
  <si>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</si>
  <si>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</si>
  <si>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</si>
  <si>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</si>
  <si>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</si>
  <si>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</si>
  <si>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</si>
  <si>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</si>
  <si>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</si>
  <si>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</si>
  <si>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</si>
  <si>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</si>
  <si>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</si>
  <si>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</si>
  <si>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</si>
  <si>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</si>
  <si>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</si>
  <si>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</si>
  <si>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</si>
  <si>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</si>
  <si>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</si>
  <si>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</si>
  <si>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</si>
  <si>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</si>
  <si>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</si>
  <si>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</si>
  <si>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</si>
  <si>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</si>
  <si>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</si>
  <si>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</si>
  <si>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</si>
  <si>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</si>
  <si>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</si>
  <si>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</si>
  <si>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</si>
  <si>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</si>
  <si>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</si>
  <si>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</si>
  <si>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</si>
  <si>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</si>
  <si>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</si>
  <si>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</si>
  <si>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</si>
  <si>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</si>
  <si>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</si>
  <si>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</si>
  <si>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</si>
  <si>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</si>
  <si>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</si>
  <si>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</si>
  <si>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</si>
  <si>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</si>
  <si>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</si>
  <si>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</si>
  <si>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</si>
  <si>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</si>
  <si>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</si>
  <si>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</si>
  <si>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</si>
  <si>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</si>
  <si>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</si>
  <si>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</si>
  <si>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</si>
  <si>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</si>
  <si>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</si>
  <si>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</si>
  <si>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</si>
  <si>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</si>
  <si>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</si>
  <si>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</si>
  <si>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</si>
  <si>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</si>
  <si>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</si>
  <si>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</si>
  <si>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</si>
  <si>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</si>
  <si>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</si>
  <si>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</si>
  <si>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</si>
  <si>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</si>
  <si>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</si>
  <si>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</si>
  <si>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</si>
  <si>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</si>
  <si>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</si>
  <si>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</si>
  <si>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</si>
  <si>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</si>
  <si>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</si>
  <si>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</si>
  <si>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</si>
  <si>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</si>
  <si>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</si>
  <si>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</si>
  <si>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</si>
  <si>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</si>
  <si>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</si>
  <si>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</si>
  <si>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</si>
  <si>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</si>
  <si>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</si>
  <si>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</si>
  <si>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</si>
  <si>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</si>
  <si>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</si>
  <si>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</si>
  <si>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</si>
  <si>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</si>
  <si>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</si>
  <si>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</si>
  <si>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</si>
  <si>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</si>
  <si>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</si>
  <si>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</si>
  <si>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</si>
  <si>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</si>
  <si>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</si>
  <si>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</si>
  <si>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</si>
  <si>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</si>
  <si>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</si>
  <si>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</si>
  <si>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</si>
  <si>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</si>
  <si>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</si>
  <si>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</si>
  <si>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</si>
  <si>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</si>
  <si>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</si>
  <si>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</si>
  <si>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</si>
  <si>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</si>
  <si>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</si>
  <si>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</si>
  <si>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</si>
  <si>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</si>
  <si>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</si>
  <si>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</si>
  <si>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</si>
  <si>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</si>
  <si>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</si>
  <si>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</si>
  <si>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</si>
  <si>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</si>
  <si>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</si>
  <si>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</si>
  <si>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</si>
  <si>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</si>
  <si>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</si>
  <si>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</si>
  <si>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</si>
  <si>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</si>
  <si>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</si>
  <si>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</si>
  <si>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</si>
  <si>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</si>
  <si>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</si>
  <si>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</si>
  <si>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</si>
  <si>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</si>
  <si>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</si>
  <si>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</si>
  <si>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</si>
  <si>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</si>
  <si>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</si>
  <si>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</si>
  <si>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</si>
  <si>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</si>
  <si>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</si>
  <si>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</si>
  <si>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</si>
  <si>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</si>
  <si>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</si>
  <si>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</si>
  <si>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</si>
  <si>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</si>
  <si>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</si>
  <si>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</si>
  <si>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</si>
  <si>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</si>
  <si>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</si>
  <si>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</si>
  <si>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</si>
  <si>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</si>
  <si>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</si>
  <si>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</si>
  <si>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</si>
  <si>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</si>
  <si>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</si>
  <si>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</si>
  <si>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</si>
  <si>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</si>
  <si>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</si>
  <si>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</si>
  <si>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</si>
  <si>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</si>
  <si>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</si>
  <si>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</si>
  <si>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</si>
  <si>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</si>
  <si>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</si>
  <si>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</si>
  <si>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</si>
  <si>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</si>
  <si>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</si>
  <si>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</si>
  <si>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</si>
  <si>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</si>
  <si>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</si>
  <si>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</si>
  <si>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</si>
  <si>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</si>
  <si>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</si>
  <si>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</si>
  <si>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</si>
  <si>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</si>
  <si>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</si>
  <si>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</si>
  <si>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</si>
  <si>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</si>
  <si>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</si>
  <si>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</si>
  <si>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</si>
  <si>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</si>
  <si>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</si>
  <si>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</si>
  <si>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</si>
  <si>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</si>
  <si>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</si>
  <si>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</si>
  <si>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</si>
  <si>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</si>
  <si>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</si>
  <si>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</si>
  <si>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</si>
  <si>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</si>
  <si>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</si>
  <si>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</si>
  <si>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</si>
  <si>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</si>
  <si>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</si>
  <si>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</si>
  <si>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</si>
  <si>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</si>
  <si>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</si>
  <si>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</si>
  <si>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</si>
  <si>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</si>
  <si>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</si>
  <si>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</si>
  <si>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</si>
  <si>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</si>
  <si>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</si>
  <si>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</si>
  <si>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</si>
  <si>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</si>
  <si>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</si>
  <si>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</si>
  <si>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</si>
  <si>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</si>
  <si>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</si>
  <si>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</si>
  <si>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</si>
  <si>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</si>
  <si>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</si>
  <si>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</si>
  <si>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</si>
  <si>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</si>
  <si>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</si>
  <si>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</si>
  <si>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</si>
  <si>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</si>
  <si>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</si>
  <si>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</si>
  <si>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</si>
  <si>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</si>
  <si>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</si>
  <si>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</si>
  <si>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</si>
  <si>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</si>
  <si>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</si>
  <si>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</si>
  <si>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</si>
  <si>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</si>
  <si>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</si>
  <si>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</si>
  <si>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</si>
  <si>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</si>
  <si>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</si>
  <si>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</si>
  <si>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</si>
  <si>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</si>
  <si>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</si>
  <si>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</si>
  <si>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</si>
  <si>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</si>
  <si>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</si>
  <si>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</si>
  <si>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</si>
  <si>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</si>
  <si>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</si>
  <si>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</si>
  <si>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</si>
  <si>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</si>
  <si>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</si>
  <si>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</si>
  <si>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</si>
  <si>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</si>
  <si>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</si>
  <si>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</si>
  <si>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</si>
  <si>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</si>
  <si>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</si>
  <si>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</si>
  <si>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</si>
  <si>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</si>
  <si>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</si>
  <si>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</si>
  <si>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</si>
  <si>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</si>
  <si>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</si>
  <si>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</si>
  <si>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</si>
  <si>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</si>
  <si>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</si>
  <si>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</si>
  <si>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</si>
  <si>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</si>
  <si>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</si>
  <si>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</si>
  <si>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</si>
  <si>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</si>
  <si>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</si>
  <si>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</si>
  <si>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</si>
  <si>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</si>
  <si>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</si>
  <si>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</si>
  <si>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</si>
  <si>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</si>
  <si>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</si>
  <si>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</si>
  <si>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</si>
  <si>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</si>
  <si>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</si>
  <si>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</si>
  <si>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</si>
  <si>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</si>
  <si>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</si>
  <si>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</si>
  <si>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</si>
  <si>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</si>
  <si>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</si>
  <si>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</si>
  <si>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</si>
  <si>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</si>
  <si>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</si>
  <si>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</si>
  <si>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</si>
  <si>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</si>
  <si>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</si>
  <si>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</si>
  <si>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</si>
  <si>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</si>
  <si>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</si>
  <si>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</si>
  <si>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</si>
  <si>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</si>
  <si>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</si>
  <si>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</si>
  <si>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</si>
  <si>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</si>
  <si>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</si>
  <si>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</si>
  <si>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</si>
  <si>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</si>
  <si>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</si>
  <si>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</si>
  <si>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</si>
  <si>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</si>
  <si>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</si>
  <si>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</si>
  <si>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</si>
  <si>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</si>
  <si>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</si>
  <si>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</si>
  <si>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</si>
  <si>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</si>
  <si>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</si>
  <si>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</si>
  <si>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</si>
  <si>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</si>
  <si>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</si>
  <si>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</si>
  <si>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</si>
  <si>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</si>
  <si>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</si>
  <si>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</si>
  <si>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</si>
  <si>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</si>
  <si>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</si>
  <si>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</si>
  <si>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</si>
  <si>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</si>
  <si>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</si>
  <si>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</si>
  <si>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</si>
  <si>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</si>
  <si>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</si>
  <si>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</si>
  <si>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</si>
  <si>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</si>
  <si>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</si>
  <si>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</si>
  <si>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</si>
  <si>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</si>
  <si>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</si>
  <si>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</si>
  <si>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</si>
  <si>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</si>
  <si>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</si>
  <si>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</si>
  <si>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</si>
  <si>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</si>
  <si>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</si>
  <si>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</si>
  <si>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</si>
  <si>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</si>
  <si>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</si>
  <si>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</si>
  <si>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</si>
  <si>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</si>
  <si>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</si>
  <si>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</si>
  <si>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</si>
  <si>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</si>
  <si>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</si>
  <si>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</si>
  <si>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</si>
  <si>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</si>
  <si>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</si>
  <si>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</si>
  <si>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</si>
  <si>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</si>
  <si>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</si>
  <si>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</si>
  <si>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</si>
  <si>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</si>
  <si>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</si>
  <si>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</si>
  <si>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</si>
  <si>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</si>
  <si>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</si>
  <si>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</si>
  <si>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</si>
  <si>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</si>
  <si>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</si>
  <si>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</si>
  <si>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</si>
  <si>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</si>
  <si>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</si>
  <si>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</si>
  <si>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</si>
  <si>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</si>
  <si>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</si>
  <si>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</si>
  <si>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</si>
  <si>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</si>
  <si>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</si>
  <si>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</si>
  <si>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</si>
  <si>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</si>
  <si>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</si>
  <si>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</si>
  <si>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</si>
  <si>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</si>
  <si>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</si>
  <si>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</si>
  <si>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</si>
  <si>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</si>
  <si>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</si>
  <si>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</si>
  <si>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</si>
  <si>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</si>
  <si>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</si>
  <si>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</si>
  <si>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</si>
  <si>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</si>
  <si>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</si>
  <si>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</si>
  <si>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</si>
  <si>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</si>
  <si>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</si>
  <si>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</si>
  <si>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</si>
  <si>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</si>
  <si>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</si>
  <si>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</si>
  <si>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</si>
  <si>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</si>
  <si>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</si>
  <si>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</si>
  <si>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</si>
  <si>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</si>
  <si>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</si>
  <si>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</si>
  <si>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</si>
  <si>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</si>
  <si>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</si>
  <si>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</si>
  <si>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</si>
  <si>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</si>
  <si>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</si>
  <si>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</si>
  <si>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</si>
  <si>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</si>
  <si>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</si>
  <si>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</si>
  <si>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</si>
  <si>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</si>
  <si>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</si>
  <si>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</si>
  <si>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</si>
  <si>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</si>
  <si>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</si>
  <si>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</si>
  <si>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</si>
  <si>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</si>
  <si>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</si>
  <si>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</si>
  <si>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</si>
  <si>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</si>
  <si>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</si>
  <si>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</si>
  <si>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</si>
  <si>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</si>
  <si>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</si>
  <si>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</si>
  <si>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</si>
  <si>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</si>
  <si>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</si>
  <si>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</si>
  <si>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</si>
  <si>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</si>
  <si>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</si>
  <si>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</si>
  <si>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</si>
  <si>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</si>
  <si>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</si>
  <si>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</si>
  <si>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</si>
  <si>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</si>
  <si>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</si>
  <si>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</si>
  <si>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</si>
  <si>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</si>
  <si>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</si>
  <si>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</si>
  <si>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</si>
  <si>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</si>
  <si>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</si>
  <si>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</si>
  <si>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</si>
  <si>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</si>
  <si>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</si>
  <si>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</si>
  <si>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</si>
  <si>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</si>
  <si>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</si>
  <si>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</si>
  <si>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</si>
  <si>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</si>
  <si>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</si>
  <si>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</si>
  <si>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</si>
  <si>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</si>
  <si>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</si>
  <si>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</si>
  <si>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</si>
  <si>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</si>
  <si>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</si>
  <si>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</si>
  <si>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</si>
  <si>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</si>
  <si>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</si>
  <si>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</si>
  <si>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</si>
  <si>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</si>
  <si>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</si>
  <si>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</si>
  <si>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</si>
  <si>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</si>
  <si>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</si>
  <si>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</si>
  <si>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</si>
  <si>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</si>
  <si>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</si>
  <si>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</si>
  <si>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</si>
  <si>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</si>
  <si>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</si>
  <si>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</si>
  <si>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</si>
  <si>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</si>
  <si>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</si>
  <si>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</si>
  <si>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</si>
  <si>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</si>
  <si>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</si>
  <si>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</si>
  <si>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</si>
  <si>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</si>
  <si>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</si>
  <si>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</si>
  <si>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</si>
  <si>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</si>
  <si>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</si>
  <si>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</si>
  <si>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</si>
  <si>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</si>
  <si>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</si>
  <si>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</si>
  <si>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</si>
  <si>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</si>
  <si>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</si>
  <si>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</si>
  <si>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</si>
  <si>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</si>
  <si>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</si>
  <si>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</si>
  <si>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</si>
  <si>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</si>
  <si>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</si>
  <si>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</si>
  <si>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</si>
  <si>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</si>
  <si>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</si>
  <si>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</si>
  <si>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</si>
  <si>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</si>
  <si>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</si>
  <si>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</si>
  <si>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</si>
  <si>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</si>
  <si>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</si>
  <si>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</si>
  <si>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</si>
  <si>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</si>
  <si>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</si>
  <si>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</si>
  <si>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</si>
  <si>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</si>
  <si>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</si>
  <si>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</si>
  <si>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</si>
  <si>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</si>
  <si>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</si>
  <si>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</si>
  <si>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</si>
  <si>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</si>
  <si>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</si>
  <si>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</si>
  <si>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</si>
  <si>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</si>
  <si>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</si>
  <si>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</si>
  <si>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</si>
  <si>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</si>
  <si>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</si>
  <si>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</si>
  <si>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</si>
  <si>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</si>
  <si>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</si>
  <si>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</si>
  <si>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</si>
  <si>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</si>
  <si>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</si>
  <si>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</si>
  <si>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</si>
  <si>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</si>
  <si>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</si>
  <si>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</si>
  <si>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</si>
  <si>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</si>
  <si>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</si>
  <si>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</si>
  <si>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</si>
  <si>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</si>
  <si>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</si>
  <si>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</si>
  <si>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</si>
  <si>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</si>
  <si>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</si>
  <si>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</si>
  <si>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</si>
  <si>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</si>
  <si>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</si>
  <si>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</si>
  <si>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</si>
  <si>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</si>
  <si>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</si>
  <si>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</si>
  <si>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</si>
  <si>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</si>
  <si>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</si>
  <si>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</si>
  <si>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</si>
  <si>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</si>
  <si>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</si>
  <si>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</si>
  <si>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</si>
  <si>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</si>
  <si>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</si>
  <si>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</si>
  <si>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</si>
  <si>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</si>
  <si>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</si>
  <si>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</si>
  <si>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</si>
  <si>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</si>
  <si>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</si>
  <si>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</si>
  <si>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</si>
  <si>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</si>
  <si>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</si>
  <si>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</si>
  <si>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</si>
  <si>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</si>
  <si>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</si>
  <si>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</si>
  <si>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</si>
  <si>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</si>
  <si>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</si>
  <si>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</si>
  <si>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</si>
  <si>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</si>
  <si>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</si>
  <si>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</si>
  <si>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</si>
  <si>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</si>
  <si>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</si>
  <si>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</si>
  <si>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</si>
  <si>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</si>
  <si>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</si>
  <si>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</si>
  <si>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</si>
  <si>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</si>
  <si>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</si>
  <si>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</si>
  <si>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</si>
  <si>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</si>
  <si>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</si>
  <si>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</si>
  <si>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</si>
  <si>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</si>
  <si>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</si>
  <si>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</si>
  <si>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</si>
  <si>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</si>
  <si>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</si>
  <si>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</si>
  <si>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</si>
  <si>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</si>
  <si>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</si>
  <si>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</si>
  <si>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</si>
  <si>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</si>
  <si>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</si>
  <si>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</si>
  <si>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</si>
  <si>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</si>
  <si>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</si>
  <si>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</si>
  <si>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</si>
  <si>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</si>
  <si>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</si>
  <si>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</si>
  <si>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</si>
  <si>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</si>
  <si>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</si>
  <si>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</si>
  <si>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</si>
  <si>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</si>
  <si>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</si>
  <si>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</si>
  <si>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</si>
  <si>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</si>
  <si>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</si>
  <si>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</si>
  <si>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</si>
  <si>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</si>
  <si>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</si>
  <si>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</si>
  <si>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</si>
  <si>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</si>
  <si>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</si>
  <si>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</si>
  <si>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</si>
  <si>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</si>
  <si>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</si>
  <si>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</si>
  <si>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</si>
  <si>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</si>
  <si>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</si>
  <si>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</si>
  <si>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</si>
  <si>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</si>
  <si>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</si>
  <si>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</si>
  <si>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</si>
  <si>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</si>
  <si>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</si>
  <si>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</si>
  <si>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</si>
  <si>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</si>
  <si>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</si>
  <si>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</si>
  <si>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</si>
  <si>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</si>
  <si>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</si>
  <si>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</si>
  <si>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</si>
  <si>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</si>
  <si>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</si>
  <si>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</si>
  <si>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</si>
  <si>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</si>
  <si>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</si>
  <si>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</si>
  <si>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</si>
  <si>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</si>
  <si>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</si>
  <si>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</si>
  <si>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</si>
  <si>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</si>
  <si>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</si>
  <si>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</si>
  <si>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</si>
  <si>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</si>
  <si>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</si>
  <si>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</si>
  <si>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</si>
  <si>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</si>
  <si>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</si>
  <si>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</si>
  <si>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</si>
  <si>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</si>
  <si>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</si>
  <si>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</si>
  <si>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</si>
  <si>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</si>
  <si>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</si>
  <si>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</si>
  <si>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</si>
  <si>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</si>
  <si>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</si>
  <si>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</si>
  <si>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</si>
  <si>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</si>
  <si>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</si>
  <si>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</si>
  <si>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</si>
  <si>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</si>
  <si>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</si>
  <si>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</si>
  <si>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</si>
  <si>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</si>
  <si>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</si>
  <si>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</si>
  <si>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</si>
  <si>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</si>
  <si>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</si>
  <si>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</si>
  <si>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</si>
  <si>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</si>
  <si>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</si>
  <si>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</si>
  <si>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</si>
  <si>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</si>
  <si>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</si>
  <si>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</si>
  <si>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</si>
  <si>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</si>
  <si>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</si>
  <si>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</si>
  <si>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</si>
  <si>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</si>
  <si>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</si>
  <si>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</si>
  <si>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</si>
  <si>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</si>
  <si>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</si>
  <si>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</si>
  <si>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</si>
  <si>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</si>
  <si>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</si>
  <si>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</si>
  <si>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</si>
  <si>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</si>
  <si>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</si>
  <si>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</si>
  <si>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</si>
  <si>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</si>
  <si>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</si>
  <si>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</si>
  <si>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</si>
  <si>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</si>
  <si>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</si>
  <si>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</si>
  <si>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</si>
  <si>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</si>
  <si>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</si>
  <si>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</si>
  <si>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</si>
  <si>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</si>
  <si>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</si>
  <si>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</si>
  <si>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</si>
  <si>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</si>
  <si>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</si>
  <si>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</si>
  <si>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</si>
  <si>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</si>
  <si>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</si>
  <si>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</si>
  <si>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</si>
  <si>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</si>
  <si>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</si>
  <si>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</si>
  <si>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</si>
  <si>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</si>
  <si>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</si>
  <si>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</si>
  <si>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</si>
  <si>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</si>
  <si>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</si>
  <si>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</si>
  <si>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</si>
  <si>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</si>
  <si>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</si>
  <si>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</si>
  <si>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</si>
  <si>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</si>
  <si>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</si>
  <si>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</si>
  <si>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</si>
  <si>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</si>
  <si>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</si>
  <si>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</si>
  <si>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</si>
  <si>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</si>
  <si>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</si>
  <si>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</si>
  <si>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</si>
  <si>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</si>
  <si>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</si>
  <si>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</si>
  <si>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</si>
  <si>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</si>
  <si>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</si>
  <si>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</si>
  <si>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</si>
  <si>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</si>
  <si>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</si>
  <si>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</si>
  <si>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</si>
  <si>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</si>
  <si>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</si>
  <si>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</si>
  <si>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</si>
  <si>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</si>
  <si>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</si>
  <si>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</si>
  <si>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</si>
  <si>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</si>
  <si>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</si>
  <si>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</si>
  <si>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</si>
  <si>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</si>
  <si>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</si>
  <si>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</si>
  <si>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</si>
  <si>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</si>
  <si>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</si>
  <si>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</si>
  <si>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</si>
  <si>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</si>
  <si>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</si>
  <si>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</si>
  <si>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</si>
  <si>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</si>
  <si>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</si>
  <si>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</si>
  <si>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</si>
  <si>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</si>
  <si>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</si>
  <si>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</si>
  <si>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</si>
  <si>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</si>
  <si>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</si>
  <si>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</si>
  <si>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</si>
  <si>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</si>
  <si>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</si>
  <si>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</si>
  <si>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</si>
  <si>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</si>
  <si>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</si>
  <si>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</si>
  <si>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</si>
  <si>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</si>
  <si>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</si>
  <si>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</si>
  <si>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</si>
  <si>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</si>
  <si>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</si>
  <si>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</si>
  <si>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</si>
  <si>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</si>
  <si>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</si>
  <si>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</si>
  <si>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</si>
  <si>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</si>
  <si>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</si>
  <si>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</si>
  <si>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</si>
  <si>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</si>
  <si>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</si>
  <si>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</si>
  <si>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</si>
  <si>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</si>
  <si>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</si>
  <si>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</si>
  <si>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</si>
  <si>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</si>
  <si>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</si>
  <si>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</si>
  <si>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</si>
  <si>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</si>
  <si>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</si>
  <si>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</si>
  <si>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</si>
  <si>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</si>
  <si>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</si>
  <si>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</si>
  <si>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</si>
  <si>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</si>
  <si>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</si>
  <si>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</si>
  <si>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</si>
  <si>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</si>
  <si>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</si>
  <si>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</si>
  <si>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</si>
  <si>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</si>
  <si>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</si>
  <si>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</si>
  <si>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</si>
  <si>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</si>
  <si>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</si>
  <si>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</si>
  <si>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</si>
  <si>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</si>
  <si>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</si>
  <si>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</si>
  <si>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</si>
  <si>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</si>
  <si>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</si>
  <si>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</si>
  <si>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</si>
  <si>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</si>
  <si>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</si>
  <si>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</si>
  <si>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</si>
  <si>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</si>
  <si>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</si>
  <si>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</si>
  <si>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</si>
  <si>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</si>
  <si>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</si>
  <si>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</si>
  <si>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</si>
  <si>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</si>
  <si>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</si>
  <si>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</si>
  <si>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</si>
  <si>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</si>
  <si>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</si>
  <si>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</si>
  <si>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</si>
  <si>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</si>
  <si>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</si>
  <si>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</si>
  <si>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</si>
  <si>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</si>
  <si>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</si>
  <si>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</si>
  <si>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</si>
  <si>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</si>
  <si>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</si>
  <si>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</si>
  <si>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</si>
  <si>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</si>
  <si>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</si>
  <si>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</si>
  <si>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</si>
  <si>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</si>
  <si>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</si>
  <si>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</si>
  <si>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</si>
  <si>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</si>
  <si>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</si>
  <si>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</si>
  <si>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</si>
  <si>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</si>
  <si>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</si>
  <si>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</si>
  <si>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</si>
  <si>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</si>
  <si>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</si>
  <si>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</si>
  <si>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</si>
  <si>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</si>
  <si>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</si>
  <si>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</si>
  <si>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</si>
  <si>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</si>
  <si>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</si>
  <si>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</si>
  <si>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</si>
  <si>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</si>
  <si>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</si>
  <si>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</si>
  <si>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</si>
  <si>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</si>
  <si>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</si>
  <si>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</si>
  <si>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</si>
  <si>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</si>
  <si>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</si>
  <si>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</si>
  <si>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</si>
  <si>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</si>
  <si>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</si>
  <si>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</si>
  <si>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</si>
  <si>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</si>
  <si>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</si>
  <si>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</si>
  <si>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</si>
  <si>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</si>
  <si>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</si>
  <si>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</si>
  <si>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</si>
  <si>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</si>
  <si>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</si>
  <si>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</si>
  <si>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</si>
  <si>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</si>
  <si>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</si>
  <si>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</si>
  <si>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</si>
  <si>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</si>
  <si>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</si>
  <si>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</si>
  <si>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</si>
  <si>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</si>
  <si>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</si>
  <si>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</si>
  <si>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</si>
  <si>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</si>
  <si>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</si>
  <si>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</si>
  <si>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</si>
  <si>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</si>
  <si>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</si>
  <si>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</si>
  <si>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</si>
  <si>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</si>
  <si>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</si>
  <si>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</si>
  <si>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</si>
  <si>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</si>
  <si>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</si>
  <si>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</si>
  <si>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</si>
  <si>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</si>
  <si>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</si>
  <si>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</si>
  <si>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</si>
  <si>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</si>
  <si>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</si>
  <si>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</si>
  <si>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</si>
  <si>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</si>
  <si>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</si>
  <si>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</si>
  <si>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</si>
  <si>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</si>
  <si>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</si>
  <si>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</si>
  <si>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</si>
  <si>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</si>
  <si>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</si>
  <si>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</si>
  <si>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</si>
  <si>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</si>
  <si>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</si>
  <si>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</si>
  <si>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</si>
  <si>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</si>
  <si>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</si>
  <si>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</si>
  <si>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</si>
  <si>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</si>
  <si>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</si>
  <si>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</si>
  <si>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</si>
  <si>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</si>
  <si>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</si>
  <si>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</si>
  <si>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</si>
  <si>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</si>
  <si>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</si>
  <si>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</si>
  <si>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</si>
  <si>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</si>
  <si>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</si>
  <si>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</si>
  <si>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</si>
  <si>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</si>
  <si>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</si>
  <si>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</si>
  <si>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</si>
  <si>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</si>
  <si>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</si>
  <si>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</si>
  <si>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</si>
  <si>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</si>
  <si>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</si>
  <si>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</si>
  <si>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</si>
  <si>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</si>
  <si>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</si>
  <si>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</si>
  <si>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</si>
  <si>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</si>
  <si>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</si>
  <si>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</si>
  <si>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</si>
  <si>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</si>
  <si>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</si>
  <si>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</si>
  <si>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</si>
  <si>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</si>
  <si>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</si>
  <si>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</si>
  <si>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</si>
  <si>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</si>
  <si>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</si>
  <si>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</si>
  <si>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</si>
  <si>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</si>
  <si>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</si>
  <si>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</si>
  <si>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</si>
  <si>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</si>
  <si>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</si>
  <si>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</si>
  <si>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</si>
  <si>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</si>
  <si>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</si>
  <si>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</si>
  <si>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</si>
  <si>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</si>
  <si>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</si>
  <si>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</si>
  <si>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</si>
  <si>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</si>
  <si>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</si>
  <si>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</si>
  <si>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</si>
  <si>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</si>
  <si>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</si>
  <si>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</si>
  <si>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</si>
  <si>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</si>
  <si>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</si>
  <si>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</si>
  <si>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</si>
  <si>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</si>
  <si>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</si>
  <si>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</si>
  <si>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</si>
  <si>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</si>
  <si>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</si>
  <si>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</si>
  <si>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</si>
  <si>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</si>
  <si>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</si>
  <si>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</si>
  <si>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</si>
  <si>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</si>
  <si>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</si>
  <si>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</si>
  <si>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</si>
  <si>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</si>
  <si>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</si>
  <si>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</si>
  <si>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</si>
  <si>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</si>
  <si>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</si>
  <si>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</si>
  <si>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</si>
  <si>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</si>
  <si>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</si>
  <si>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</si>
  <si>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</si>
  <si>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</si>
  <si>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</si>
  <si>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</si>
  <si>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</si>
  <si>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</si>
  <si>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</si>
  <si>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</si>
  <si>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</si>
  <si>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</si>
  <si>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</si>
  <si>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</si>
  <si>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</si>
  <si>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</si>
  <si>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</si>
  <si>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</si>
  <si>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</si>
  <si>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</si>
  <si>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</si>
  <si>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</si>
  <si>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</si>
  <si>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</si>
  <si>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</si>
  <si>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</si>
  <si>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</si>
  <si>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</si>
  <si>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</si>
  <si>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</si>
  <si>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</si>
  <si>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</si>
  <si>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</si>
  <si>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</si>
  <si>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</si>
  <si>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</si>
  <si>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</si>
  <si>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</si>
  <si>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</si>
  <si>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</si>
  <si>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</si>
  <si>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</si>
  <si>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</si>
  <si>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</si>
  <si>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</si>
  <si>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</si>
  <si>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</si>
  <si>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</si>
  <si>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</si>
  <si>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</si>
  <si>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</si>
  <si>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</si>
  <si>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</si>
  <si>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</si>
  <si>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</si>
  <si>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</si>
  <si>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</si>
  <si>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</si>
  <si>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</si>
  <si>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</si>
  <si>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</si>
  <si>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</si>
  <si>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</si>
  <si>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</si>
  <si>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</si>
  <si>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</si>
  <si>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</si>
  <si>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</si>
  <si>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</si>
  <si>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</si>
  <si>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</si>
  <si>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</si>
  <si>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</si>
  <si>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</si>
  <si>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</si>
  <si>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</si>
  <si>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</si>
  <si>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</si>
  <si>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</si>
  <si>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</si>
  <si>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</si>
  <si>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</si>
  <si>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</si>
  <si>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</si>
  <si>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</si>
  <si>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</si>
  <si>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</si>
  <si>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</si>
  <si>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</si>
  <si>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</si>
  <si>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</si>
  <si>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</si>
  <si>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</si>
  <si>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</si>
  <si>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</si>
  <si>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</si>
  <si>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</si>
  <si>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</si>
  <si>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</si>
  <si>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</si>
  <si>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</si>
  <si>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</si>
  <si>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</si>
  <si>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</si>
  <si>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</si>
  <si>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</si>
  <si>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</si>
  <si>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</si>
  <si>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</si>
  <si>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</si>
  <si>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</si>
  <si>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</si>
  <si>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</si>
  <si>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</si>
  <si>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</si>
  <si>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</si>
  <si>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</si>
  <si>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</si>
  <si>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</si>
  <si>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</si>
  <si>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</si>
  <si>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</si>
  <si>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</si>
  <si>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</si>
  <si>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</si>
  <si>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</si>
  <si>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</si>
  <si>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</si>
  <si>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</si>
  <si>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</si>
  <si>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</si>
  <si>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</si>
  <si>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</si>
  <si>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</si>
  <si>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</si>
  <si>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</si>
  <si>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</si>
  <si>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</si>
  <si>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</si>
  <si>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</si>
  <si>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</si>
  <si>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</si>
  <si>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</si>
  <si>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</si>
  <si>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</si>
  <si>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</si>
  <si>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</si>
  <si>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</si>
  <si>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</si>
  <si>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</si>
  <si>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</si>
  <si>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</si>
  <si>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</si>
  <si>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</si>
  <si>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</si>
  <si>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</si>
  <si>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</si>
  <si>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</si>
  <si>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</si>
  <si>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</si>
  <si>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</si>
  <si>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</si>
  <si>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</si>
  <si>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</si>
  <si>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</si>
  <si>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</si>
  <si>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</si>
  <si>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</si>
  <si>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</si>
  <si>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</si>
  <si>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</si>
  <si>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</si>
  <si>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</si>
  <si>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</si>
  <si>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</si>
  <si>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</si>
  <si>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</si>
  <si>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</si>
  <si>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</si>
  <si>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</si>
  <si>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</si>
  <si>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</si>
  <si>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</si>
  <si>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</si>
  <si>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</si>
  <si>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</si>
  <si>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</si>
  <si>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</si>
  <si>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</si>
  <si>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</si>
  <si>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</si>
  <si>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</si>
  <si>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</si>
  <si>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</si>
  <si>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</si>
  <si>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</si>
  <si>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</si>
  <si>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</si>
  <si>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</si>
  <si>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</si>
  <si>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</si>
  <si>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</si>
  <si>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</si>
  <si>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</si>
  <si>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</si>
  <si>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</si>
  <si>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</si>
  <si>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</si>
  <si>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</si>
  <si>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</si>
  <si>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</si>
  <si>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</si>
  <si>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</si>
  <si>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</si>
  <si>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</si>
  <si>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</si>
  <si>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</si>
  <si>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</si>
  <si>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</si>
  <si>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</si>
  <si>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</si>
  <si>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</si>
  <si>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</si>
  <si>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</si>
  <si>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</si>
  <si>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</si>
  <si>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</si>
  <si>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</si>
  <si>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</si>
  <si>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</si>
  <si>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</si>
  <si>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</si>
  <si>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</si>
  <si>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</si>
  <si>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</si>
  <si>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</si>
  <si>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</si>
  <si>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</si>
  <si>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</si>
  <si>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</si>
  <si>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</si>
  <si>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</si>
  <si>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</si>
  <si>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</si>
  <si>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</si>
  <si>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</si>
  <si>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</si>
  <si>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</si>
  <si>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</si>
  <si>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</si>
  <si>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</si>
  <si>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</si>
  <si>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</si>
  <si>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</si>
  <si>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</si>
  <si>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</si>
  <si>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</si>
  <si>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</si>
  <si>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</si>
  <si>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</si>
  <si>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</si>
  <si>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</si>
  <si>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</si>
  <si>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</si>
  <si>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</si>
  <si>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</si>
  <si>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</si>
  <si>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</si>
  <si>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</si>
  <si>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</si>
  <si>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</si>
  <si>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</si>
  <si>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</si>
  <si>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</si>
  <si>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</si>
  <si>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</si>
  <si>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</si>
  <si>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</si>
  <si>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</si>
  <si>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</si>
  <si>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</si>
  <si>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</si>
  <si>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</si>
  <si>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</si>
  <si>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</si>
  <si>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</si>
  <si>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</si>
  <si>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</si>
  <si>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</si>
  <si>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</si>
  <si>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</si>
  <si>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</si>
  <si>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</si>
  <si>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</si>
  <si>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</si>
  <si>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</si>
  <si>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</si>
  <si>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</si>
  <si>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</si>
  <si>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</si>
  <si>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</si>
  <si>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</si>
  <si>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</si>
  <si>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</si>
  <si>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</si>
  <si>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</si>
  <si>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</si>
  <si>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</si>
  <si>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</si>
  <si>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</si>
  <si>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</si>
  <si>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</si>
  <si>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</si>
  <si>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</si>
  <si>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</si>
  <si>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</si>
  <si>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</si>
  <si>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</si>
  <si>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</si>
  <si>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</si>
  <si>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</si>
  <si>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</si>
  <si>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</si>
  <si>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</si>
  <si>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</si>
  <si>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</si>
  <si>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</si>
  <si>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</si>
  <si>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</si>
  <si>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</si>
  <si>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</si>
  <si>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</si>
  <si>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</si>
  <si>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</si>
  <si>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</si>
  <si>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</si>
  <si>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</si>
  <si>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</si>
  <si>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</si>
  <si>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</si>
  <si>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</si>
  <si>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</si>
  <si>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</si>
  <si>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</si>
  <si>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</si>
  <si>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</si>
  <si>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</si>
  <si>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</si>
  <si>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</si>
  <si>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</si>
  <si>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</si>
  <si>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</si>
  <si>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</si>
  <si>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</si>
  <si>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</si>
  <si>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</si>
  <si>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</si>
  <si>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</si>
  <si>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</si>
  <si>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</si>
  <si>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</si>
  <si>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</si>
  <si>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</si>
  <si>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</si>
  <si>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</si>
  <si>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</si>
  <si>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</si>
  <si>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</si>
  <si>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</si>
  <si>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</si>
  <si>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</si>
  <si>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</si>
  <si>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</si>
  <si>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</si>
  <si>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</si>
  <si>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</si>
  <si>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</si>
  <si>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</si>
  <si>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</si>
  <si>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</si>
  <si>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</si>
  <si>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</si>
  <si>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</si>
  <si>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</si>
  <si>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</si>
  <si>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</si>
  <si>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</si>
  <si>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</si>
  <si>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</si>
  <si>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</si>
  <si>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</si>
  <si>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</si>
  <si>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</si>
  <si>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</si>
  <si>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</si>
  <si>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</si>
  <si>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</si>
  <si>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</si>
  <si>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</si>
  <si>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</si>
  <si>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</si>
  <si>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</si>
  <si>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</si>
  <si>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</si>
  <si>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</si>
  <si>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</si>
  <si>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</si>
  <si>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</si>
  <si>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</si>
  <si>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</si>
  <si>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</si>
  <si>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</si>
  <si>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</si>
  <si>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</si>
  <si>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</si>
  <si>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</si>
  <si>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</si>
  <si>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</si>
  <si>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</si>
  <si>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</si>
  <si>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</si>
  <si>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</si>
  <si>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</si>
  <si>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</si>
  <si>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</si>
  <si>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</si>
  <si>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</si>
  <si>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</si>
  <si>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</si>
  <si>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</si>
  <si>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</si>
  <si>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</si>
  <si>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</si>
  <si>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</si>
  <si>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</si>
  <si>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</si>
  <si>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</si>
  <si>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</si>
  <si>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</si>
  <si>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</si>
  <si>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</si>
  <si>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</si>
  <si>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</si>
  <si>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</si>
  <si>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</si>
  <si>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</si>
  <si>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</si>
  <si>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</si>
  <si>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</si>
  <si>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</si>
  <si>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</si>
  <si>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</si>
  <si>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</si>
  <si>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</si>
  <si>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</si>
  <si>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</si>
  <si>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</si>
  <si>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</si>
  <si>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</si>
  <si>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</si>
  <si>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</si>
  <si>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</si>
  <si>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</si>
  <si>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</si>
  <si>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</si>
  <si>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</si>
  <si>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</si>
  <si>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</si>
  <si>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</si>
  <si>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</si>
  <si>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</si>
  <si>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</si>
  <si>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</si>
  <si>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</si>
  <si>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</si>
  <si>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</si>
  <si>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</si>
  <si>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</si>
  <si>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</si>
  <si>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</si>
  <si>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</si>
  <si>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</si>
  <si>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</si>
  <si>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</si>
  <si>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</si>
  <si>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</si>
  <si>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</si>
  <si>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</si>
  <si>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</si>
  <si>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</si>
  <si>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</si>
  <si>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</si>
  <si>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</si>
  <si>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</si>
  <si>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</si>
  <si>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</si>
  <si>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</si>
  <si>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</si>
  <si>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</si>
  <si>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</si>
  <si>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</si>
  <si>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</si>
  <si>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</si>
  <si>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</si>
  <si>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</si>
  <si>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</si>
  <si>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</si>
  <si>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</si>
  <si>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</si>
  <si>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</si>
  <si>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</si>
  <si>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</si>
  <si>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</si>
  <si>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</si>
  <si>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</si>
  <si>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</si>
  <si>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</si>
  <si>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</si>
  <si>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</si>
  <si>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</si>
  <si>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</si>
  <si>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</si>
  <si>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</si>
  <si>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</si>
  <si>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</si>
  <si>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</si>
  <si>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</si>
  <si>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</si>
  <si>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</si>
  <si>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</si>
  <si>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</si>
  <si>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</si>
  <si>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</si>
  <si>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</si>
  <si>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</si>
  <si>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</si>
  <si>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</si>
  <si>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</si>
  <si>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</si>
  <si>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</si>
  <si>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</si>
  <si>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</si>
  <si>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</si>
  <si>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</si>
  <si>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</si>
  <si>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</si>
  <si>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</si>
  <si>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</si>
  <si>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</si>
  <si>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</si>
  <si>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</si>
  <si>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</si>
  <si>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</si>
  <si>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</si>
  <si>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</si>
  <si>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</si>
  <si>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</si>
  <si>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</si>
  <si>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</si>
  <si>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</si>
  <si>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</si>
  <si>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</si>
  <si>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</si>
  <si>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</si>
  <si>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</si>
  <si>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</si>
  <si>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</si>
  <si>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</si>
  <si>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</si>
  <si>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</si>
  <si>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</si>
  <si>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</si>
  <si>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</si>
  <si>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</si>
  <si>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</si>
  <si>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</si>
  <si>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</si>
  <si>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</si>
  <si>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</si>
  <si>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</si>
  <si>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</si>
  <si>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</si>
  <si>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</si>
  <si>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</si>
  <si>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</si>
  <si>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</si>
  <si>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</si>
  <si>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</si>
  <si>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</si>
  <si>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</si>
  <si>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</si>
  <si>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</si>
  <si>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</si>
  <si>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</si>
  <si>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</si>
  <si>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</si>
  <si>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</si>
  <si>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</si>
  <si>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</si>
  <si>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</si>
  <si>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</si>
  <si>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</si>
  <si>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</si>
  <si>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</si>
  <si>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</si>
  <si>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</si>
  <si>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</si>
  <si>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</si>
  <si>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</si>
  <si>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</si>
  <si>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</si>
  <si>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</si>
  <si>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</si>
  <si>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</si>
  <si>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</si>
  <si>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</si>
  <si>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</si>
  <si>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</si>
  <si>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</si>
  <si>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</si>
  <si>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</si>
  <si>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</si>
  <si>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</si>
  <si>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</si>
  <si>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</si>
  <si>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</si>
  <si>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</si>
  <si>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</si>
  <si>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</si>
  <si>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</si>
  <si>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</si>
  <si>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</si>
  <si>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</si>
  <si>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</si>
  <si>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</si>
  <si>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</si>
  <si>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</si>
  <si>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</si>
  <si>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</si>
  <si>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</si>
  <si>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</si>
  <si>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</si>
  <si>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</si>
  <si>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</si>
  <si>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</si>
  <si>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</si>
  <si>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</si>
  <si>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</si>
  <si>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</si>
  <si>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</si>
  <si>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</si>
  <si>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</si>
  <si>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</si>
  <si>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</si>
  <si>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</si>
  <si>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</si>
  <si>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</si>
  <si>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</si>
  <si>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</si>
  <si>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</si>
  <si>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</si>
  <si>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</si>
  <si>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</si>
  <si>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</si>
  <si>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</si>
  <si>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</si>
  <si>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</si>
  <si>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</si>
  <si>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</si>
  <si>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</si>
  <si>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</si>
  <si>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</si>
  <si>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</si>
  <si>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</si>
  <si>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</si>
  <si>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</si>
  <si>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</si>
  <si>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</si>
  <si>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</si>
  <si>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</si>
  <si>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</si>
  <si>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</si>
  <si>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</si>
  <si>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</si>
  <si>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</si>
  <si>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</si>
  <si>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</si>
  <si>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</si>
  <si>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</si>
  <si>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</si>
  <si>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</si>
  <si>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</si>
  <si>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</si>
  <si>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</si>
  <si>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</si>
  <si>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</si>
  <si>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</si>
  <si>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</si>
  <si>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</si>
  <si>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</si>
  <si>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</si>
  <si>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</si>
  <si>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</si>
  <si>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</si>
  <si>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</si>
  <si>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</si>
  <si>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</si>
  <si>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</si>
  <si>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</si>
  <si>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</si>
  <si>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</si>
  <si>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</si>
  <si>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</si>
  <si>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</si>
  <si>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</si>
  <si>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</si>
  <si>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</si>
  <si>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</si>
  <si>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</si>
  <si>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</si>
  <si>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</si>
  <si>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</si>
  <si>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</si>
  <si>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</si>
  <si>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</si>
  <si>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</si>
  <si>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</si>
  <si>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</si>
  <si>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</si>
  <si>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</si>
  <si>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</si>
  <si>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</si>
  <si>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</si>
  <si>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</si>
  <si>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</si>
  <si>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</si>
  <si>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</si>
  <si>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</si>
  <si>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</si>
  <si>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</si>
  <si>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</si>
  <si>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</si>
  <si>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</si>
  <si>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</si>
  <si>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</si>
  <si>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</si>
  <si>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</si>
  <si>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</si>
  <si>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</si>
  <si>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</si>
  <si>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</si>
  <si>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</si>
  <si>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</si>
  <si>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</si>
  <si>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</si>
  <si>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</si>
  <si>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</si>
  <si>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</si>
  <si>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</si>
  <si>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</si>
  <si>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</si>
  <si>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</si>
  <si>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</si>
  <si>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</si>
  <si>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</si>
  <si>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</si>
  <si>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</si>
  <si>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</si>
  <si>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</si>
  <si>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</si>
  <si>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</si>
  <si>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</si>
  <si>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</si>
  <si>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</si>
  <si>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</si>
  <si>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</si>
  <si>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</si>
  <si>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</si>
  <si>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</si>
  <si>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</si>
  <si>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</si>
  <si>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</si>
  <si>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</si>
  <si>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</si>
  <si>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</si>
  <si>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</si>
  <si>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</si>
  <si>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</si>
  <si>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</si>
  <si>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</si>
  <si>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</si>
  <si>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</si>
  <si>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</si>
  <si>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</si>
  <si>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</si>
  <si>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</si>
  <si>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</si>
  <si>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</si>
  <si>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</si>
  <si>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</si>
  <si>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</si>
  <si>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</si>
  <si>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</si>
  <si>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</si>
  <si>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</si>
  <si>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</si>
  <si>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</si>
  <si>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</si>
  <si>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</si>
  <si>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</si>
  <si>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</si>
  <si>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</si>
  <si>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</si>
  <si>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</si>
  <si>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</si>
  <si>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</si>
  <si>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</si>
  <si>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</si>
  <si>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</si>
  <si>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</si>
  <si>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</si>
  <si>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</si>
  <si>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</si>
  <si>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</si>
  <si>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</si>
  <si>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</si>
  <si>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</si>
  <si>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</si>
  <si>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</si>
  <si>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</si>
  <si>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</si>
  <si>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</si>
  <si>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</si>
  <si>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</si>
  <si>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</si>
  <si>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</si>
  <si>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</si>
  <si>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</si>
  <si>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</si>
  <si>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</si>
  <si>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</si>
  <si>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</si>
  <si>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</si>
  <si>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</si>
  <si>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</si>
  <si>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</si>
  <si>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</si>
  <si>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</si>
  <si>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</si>
  <si>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</si>
  <si>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</si>
  <si>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</si>
  <si>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</si>
  <si>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</si>
  <si>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</si>
  <si>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</si>
  <si>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</si>
  <si>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</si>
  <si>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</si>
  <si>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</si>
  <si>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</si>
  <si>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</si>
  <si>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</si>
  <si>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</si>
  <si>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</si>
  <si>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</si>
  <si>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</si>
  <si>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</si>
  <si>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</si>
  <si>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</si>
  <si>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</si>
  <si>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</si>
  <si>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</si>
  <si>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</si>
  <si>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</si>
  <si>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</si>
  <si>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</si>
  <si>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</si>
  <si>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</si>
  <si>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</si>
  <si>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</si>
  <si>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</si>
  <si>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</si>
  <si>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</si>
  <si>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</si>
  <si>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</si>
  <si>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</si>
  <si>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</si>
  <si>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</si>
  <si>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</si>
  <si>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</si>
  <si>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</si>
  <si>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</si>
  <si>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</si>
  <si>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</si>
  <si>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</si>
  <si>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</si>
  <si>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</si>
  <si>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</si>
  <si>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</si>
  <si>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</si>
  <si>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</si>
  <si>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</si>
  <si>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</si>
  <si>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</si>
  <si>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</si>
  <si>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</si>
  <si>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</si>
  <si>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</si>
  <si>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</si>
  <si>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</si>
  <si>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</si>
  <si>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</si>
  <si>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</si>
  <si>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</si>
  <si>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</si>
  <si>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</si>
  <si>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</si>
  <si>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</si>
  <si>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</si>
  <si>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</si>
  <si>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</si>
  <si>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</si>
  <si>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</si>
  <si>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</si>
  <si>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</si>
  <si>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</si>
  <si>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</si>
  <si>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</si>
  <si>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</si>
  <si>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</si>
  <si>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</si>
  <si>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</si>
  <si>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</si>
  <si>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</si>
  <si>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</si>
  <si>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</si>
  <si>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</si>
  <si>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</si>
  <si>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</si>
  <si>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</si>
  <si>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</si>
  <si>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</si>
  <si>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</si>
  <si>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</si>
  <si>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</si>
  <si>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</si>
  <si>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</si>
  <si>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</si>
  <si>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</si>
  <si>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</si>
  <si>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</si>
  <si>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</si>
  <si>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</si>
  <si>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</si>
  <si>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</si>
  <si>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</si>
  <si>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</si>
  <si>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</si>
  <si>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</si>
  <si>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</si>
  <si>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</si>
  <si>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</si>
  <si>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</si>
  <si>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</si>
  <si>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</si>
  <si>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</si>
  <si>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</si>
  <si>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</si>
  <si>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</si>
  <si>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</si>
  <si>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</si>
  <si>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</si>
  <si>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</si>
  <si>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</si>
  <si>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</si>
  <si>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</si>
  <si>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</si>
  <si>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</si>
  <si>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</si>
  <si>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</si>
  <si>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</si>
  <si>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</si>
  <si>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</si>
  <si>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</si>
  <si>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</si>
  <si>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</si>
  <si>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</si>
  <si>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</si>
  <si>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</si>
  <si>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</si>
  <si>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</si>
  <si>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</si>
  <si>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</si>
  <si>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</si>
  <si>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</si>
  <si>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</si>
  <si>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</si>
  <si>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</si>
  <si>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</si>
  <si>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</si>
  <si>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</si>
  <si>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</si>
  <si>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</si>
  <si>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</si>
  <si>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</si>
  <si>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</si>
  <si>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</si>
  <si>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</si>
  <si>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</si>
  <si>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</si>
  <si>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</si>
  <si>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</si>
  <si>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</si>
  <si>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</si>
  <si>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</si>
  <si>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</si>
  <si>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</si>
  <si>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</si>
  <si>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</si>
  <si>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</si>
  <si>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</si>
  <si>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</si>
  <si>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</si>
  <si>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</si>
  <si>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</si>
  <si>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</si>
  <si>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</si>
  <si>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</si>
  <si>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</si>
  <si>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</si>
  <si>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</si>
  <si>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</si>
  <si>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</si>
  <si>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</si>
  <si>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</si>
  <si>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</si>
  <si>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</si>
  <si>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</si>
  <si>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</si>
  <si>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</si>
  <si>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</si>
  <si>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</si>
  <si>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</si>
  <si>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</si>
  <si>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</si>
  <si>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</si>
  <si>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</si>
  <si>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</si>
  <si>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</si>
  <si>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</si>
  <si>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</si>
  <si>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</si>
  <si>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</si>
  <si>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</si>
  <si>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</si>
  <si>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</si>
  <si>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</si>
  <si>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</si>
  <si>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</si>
  <si>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</si>
  <si>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</si>
  <si>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</si>
  <si>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</si>
  <si>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</si>
  <si>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</si>
  <si>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</si>
  <si>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</si>
  <si>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</si>
  <si>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</si>
  <si>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</si>
  <si>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</si>
  <si>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</si>
  <si>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</si>
  <si>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</si>
  <si>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</si>
  <si>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</si>
  <si>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</si>
  <si>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</si>
  <si>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</si>
  <si>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</si>
  <si>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</si>
  <si>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</si>
  <si>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</si>
  <si>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</si>
  <si>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</si>
  <si>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</si>
  <si>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</si>
  <si>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</si>
  <si>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</si>
  <si>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</si>
  <si>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</si>
  <si>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</si>
  <si>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</si>
  <si>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</si>
  <si>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</si>
  <si>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</si>
  <si>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</si>
  <si>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</si>
  <si>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</si>
  <si>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</si>
  <si>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</si>
  <si>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</si>
  <si>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</si>
  <si>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</si>
  <si>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</si>
  <si>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</si>
  <si>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</si>
  <si>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</si>
  <si>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</si>
  <si>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</si>
  <si>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</si>
  <si>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</si>
  <si>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</si>
  <si>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</si>
  <si>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</si>
  <si>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</si>
  <si>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</si>
  <si>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</si>
  <si>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</si>
  <si>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</si>
  <si>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</si>
  <si>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</si>
  <si>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</si>
  <si>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</si>
  <si>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</si>
  <si>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</si>
  <si>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</si>
  <si>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</si>
  <si>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</si>
  <si>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</si>
  <si>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</si>
  <si>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</si>
  <si>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</si>
  <si>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</si>
  <si>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</si>
  <si>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</si>
  <si>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</si>
  <si>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</si>
  <si>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</si>
  <si>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</si>
  <si>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</si>
  <si>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</si>
  <si>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</si>
  <si>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</si>
  <si>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</si>
  <si>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</si>
  <si>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</si>
  <si>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</si>
  <si>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</si>
  <si>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</si>
  <si>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</si>
  <si>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</si>
  <si>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</si>
  <si>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</si>
  <si>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</si>
  <si>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</si>
  <si>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</si>
  <si>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</si>
  <si>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</si>
  <si>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</si>
  <si>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</si>
  <si>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</si>
  <si>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</si>
  <si>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</si>
  <si>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</si>
  <si>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</si>
  <si>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</si>
  <si>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</si>
  <si>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</si>
  <si>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</si>
  <si>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</si>
  <si>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</si>
  <si>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</si>
  <si>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</si>
  <si>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</si>
  <si>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</si>
  <si>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</si>
  <si>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</si>
  <si>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</si>
  <si>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</si>
  <si>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</si>
  <si>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</si>
  <si>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</si>
  <si>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</si>
  <si>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</si>
  <si>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</si>
  <si>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</si>
  <si>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</si>
  <si>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</si>
  <si>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</si>
  <si>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</si>
  <si>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</si>
  <si>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</si>
  <si>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</si>
  <si>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</si>
  <si>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</si>
  <si>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</si>
  <si>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</si>
  <si>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</si>
  <si>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</si>
  <si>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</si>
  <si>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</si>
  <si>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</si>
  <si>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</si>
  <si>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</si>
  <si>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</si>
  <si>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</si>
  <si>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</si>
  <si>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</si>
  <si>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</si>
  <si>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</si>
  <si>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</si>
  <si>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</si>
  <si>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</si>
  <si>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</si>
  <si>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</si>
  <si>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</si>
  <si>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</si>
  <si>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</si>
  <si>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</si>
  <si>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</si>
  <si>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</si>
  <si>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</si>
  <si>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</si>
  <si>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</si>
  <si>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</si>
  <si>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</si>
  <si>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</si>
  <si>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</si>
  <si>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</si>
  <si>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</si>
  <si>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</si>
  <si>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</si>
  <si>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</si>
  <si>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</si>
  <si>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</si>
  <si>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</si>
  <si>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</si>
  <si>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</si>
  <si>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</si>
  <si>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</si>
  <si>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</si>
  <si>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</si>
  <si>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</si>
  <si>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</si>
  <si>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</si>
  <si>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</si>
  <si>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</si>
  <si>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</si>
  <si>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</si>
  <si>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</si>
  <si>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</si>
  <si>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</si>
  <si>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</si>
  <si>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</si>
  <si>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</si>
  <si>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</si>
  <si>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</si>
  <si>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</si>
  <si>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</si>
  <si>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</si>
  <si>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</si>
  <si>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</si>
  <si>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</si>
  <si>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</si>
  <si>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</si>
  <si>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</si>
  <si>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</si>
  <si>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</si>
  <si>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</si>
  <si>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</si>
  <si>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</si>
  <si>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</si>
  <si>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</si>
  <si>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</si>
  <si>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</si>
  <si>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</si>
  <si>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</si>
  <si>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</si>
  <si>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</si>
  <si>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</si>
  <si>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</si>
  <si>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</si>
  <si>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</si>
  <si>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</si>
  <si>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</si>
  <si>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</si>
  <si>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</si>
  <si>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</si>
  <si>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</si>
  <si>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</si>
  <si>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</si>
  <si>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</si>
  <si>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</si>
  <si>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</si>
  <si>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</si>
  <si>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</si>
  <si>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</si>
  <si>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</si>
  <si>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</si>
  <si>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</si>
  <si>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</si>
  <si>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</si>
  <si>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</si>
  <si>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</si>
  <si>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</si>
  <si>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</si>
  <si>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</si>
  <si>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</si>
  <si>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</si>
  <si>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</si>
  <si>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</si>
  <si>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</si>
  <si>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</si>
  <si>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</si>
  <si>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</si>
  <si>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</si>
  <si>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</si>
  <si>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</si>
  <si>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</si>
  <si>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</si>
  <si>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</si>
  <si>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</si>
  <si>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</si>
  <si>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</si>
  <si>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</si>
  <si>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</si>
  <si>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</si>
  <si>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</si>
  <si>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</si>
  <si>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</si>
  <si>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</si>
  <si>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</si>
  <si>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</si>
  <si>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</si>
  <si>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</si>
  <si>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</si>
  <si>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</si>
  <si>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</si>
  <si>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</si>
  <si>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</si>
  <si>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</si>
  <si>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</si>
  <si>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</si>
  <si>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</si>
  <si>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</si>
  <si>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</si>
  <si>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</si>
  <si>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</si>
  <si>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</si>
  <si>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</si>
  <si>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</si>
  <si>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</si>
  <si>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</si>
  <si>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</si>
  <si>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</si>
  <si>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</si>
  <si>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</si>
  <si>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</si>
  <si>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</si>
  <si>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</si>
  <si>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</si>
  <si>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</si>
  <si>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</si>
  <si>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</si>
  <si>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</si>
  <si>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</si>
  <si>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</si>
  <si>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</si>
  <si>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</si>
  <si>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</si>
  <si>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</si>
  <si>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</si>
  <si>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</si>
  <si>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</si>
  <si>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</si>
  <si>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</si>
  <si>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</si>
  <si>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</si>
  <si>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</si>
  <si>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</si>
  <si>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</si>
  <si>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</si>
  <si>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</si>
  <si>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</si>
  <si>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</si>
  <si>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</si>
  <si>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</si>
  <si>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</si>
  <si>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</si>
  <si>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</si>
  <si>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</si>
  <si>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</si>
  <si>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</si>
  <si>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</si>
  <si>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</si>
  <si>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</si>
  <si>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</si>
  <si>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</si>
  <si>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</si>
  <si>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</si>
  <si>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</si>
  <si>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</si>
  <si>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</si>
  <si>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</si>
  <si>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</si>
  <si>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</si>
  <si>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</si>
  <si>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</si>
  <si>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</si>
  <si>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</si>
  <si>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</si>
  <si>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</si>
  <si>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</si>
  <si>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</si>
  <si>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</si>
  <si>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</si>
  <si>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</si>
  <si>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</si>
  <si>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</si>
  <si>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</si>
  <si>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</si>
  <si>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</si>
  <si>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</si>
  <si>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</si>
  <si>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</si>
  <si>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</si>
  <si>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</si>
  <si>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</si>
  <si>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</si>
  <si>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</si>
  <si>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</si>
  <si>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</si>
  <si>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</si>
  <si>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</si>
  <si>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</si>
  <si>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</si>
  <si>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</si>
  <si>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</si>
  <si>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</si>
  <si>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</si>
  <si>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</si>
  <si>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</si>
  <si>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</si>
  <si>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</si>
  <si>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</si>
  <si>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</si>
  <si>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</si>
  <si>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</si>
  <si>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</si>
  <si>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</si>
  <si>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</si>
  <si>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</si>
  <si>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</si>
  <si>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</si>
  <si>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</si>
  <si>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</si>
  <si>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</si>
  <si>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</si>
  <si>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</si>
  <si>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</si>
  <si>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</si>
  <si>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</si>
  <si>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</si>
  <si>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</si>
  <si>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</si>
  <si>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</si>
  <si>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</si>
  <si>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</si>
  <si>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</si>
  <si>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</si>
  <si>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</si>
  <si>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</si>
  <si>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</si>
  <si>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</si>
  <si>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</si>
  <si>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</si>
  <si>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</si>
  <si>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</si>
  <si>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</si>
  <si>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</si>
  <si>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</si>
  <si>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</si>
  <si>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</si>
  <si>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</si>
  <si>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</si>
  <si>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</si>
  <si>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</si>
  <si>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</si>
  <si>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</si>
  <si>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</si>
  <si>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</si>
  <si>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</si>
  <si>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</si>
  <si>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</si>
  <si>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</si>
  <si>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</si>
  <si>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</si>
  <si>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</si>
  <si>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</si>
  <si>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</si>
  <si>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</si>
  <si>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</si>
  <si>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</si>
  <si>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</si>
  <si>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</si>
  <si>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</si>
  <si>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</si>
  <si>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</si>
  <si>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</si>
  <si>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</si>
  <si>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</si>
  <si>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</si>
  <si>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</si>
  <si>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</si>
  <si>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</si>
  <si>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</si>
  <si>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</si>
  <si>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</si>
  <si>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</si>
  <si>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</si>
  <si>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</si>
  <si>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</si>
  <si>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</si>
  <si>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</si>
  <si>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</si>
  <si>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</si>
  <si>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</si>
  <si>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</si>
  <si>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</si>
  <si>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</si>
  <si>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</si>
  <si>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</si>
  <si>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</si>
  <si>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</si>
  <si>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</si>
  <si>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</si>
  <si>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</si>
  <si>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</si>
  <si>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</si>
  <si>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</si>
  <si>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</si>
  <si>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</si>
  <si>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</si>
  <si>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</si>
  <si>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</si>
  <si>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</si>
  <si>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</si>
  <si>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</si>
  <si>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</si>
  <si>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</si>
  <si>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</si>
  <si>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</si>
  <si>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</si>
  <si>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</si>
  <si>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</si>
  <si>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</si>
  <si>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</si>
  <si>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</si>
  <si>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</si>
  <si>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</si>
  <si>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</si>
  <si>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</si>
  <si>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</si>
  <si>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</si>
  <si>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</si>
  <si>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</si>
  <si>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</si>
  <si>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</si>
  <si>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</si>
  <si>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</si>
  <si>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</si>
  <si>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</si>
  <si>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</si>
  <si>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</si>
  <si>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</si>
  <si>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</si>
  <si>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</si>
  <si>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</si>
  <si>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</si>
  <si>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</si>
  <si>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</si>
  <si>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</si>
  <si>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</si>
  <si>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</si>
  <si>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</si>
  <si>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</si>
  <si>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</si>
  <si>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</si>
  <si>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</si>
  <si>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</si>
  <si>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</si>
  <si>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</si>
  <si>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</si>
  <si>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</si>
  <si>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</si>
  <si>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</si>
  <si>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</si>
  <si>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</si>
  <si>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</si>
  <si>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</si>
  <si>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</si>
  <si>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</si>
  <si>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</si>
  <si>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</si>
  <si>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</si>
  <si>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</si>
  <si>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</si>
  <si>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</si>
  <si>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</si>
  <si>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</si>
  <si>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</si>
  <si>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</si>
  <si>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</si>
  <si>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</si>
  <si>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</si>
  <si>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</si>
  <si>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</si>
  <si>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</si>
  <si>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</si>
  <si>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</si>
  <si>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</si>
  <si>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</si>
  <si>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</si>
  <si>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</si>
  <si>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</si>
  <si>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</si>
  <si>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</si>
  <si>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</si>
  <si>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</si>
  <si>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</si>
  <si>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</si>
  <si>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</si>
  <si>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</si>
  <si>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</si>
  <si>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</si>
  <si>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</si>
  <si>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</si>
  <si>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</si>
  <si>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</si>
  <si>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</si>
  <si>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</si>
  <si>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</si>
  <si>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</si>
  <si>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</si>
  <si>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</si>
  <si>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</si>
  <si>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</si>
  <si>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</si>
  <si>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</si>
  <si>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</si>
  <si>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</si>
  <si>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</si>
  <si>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</si>
  <si>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</si>
  <si>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</si>
  <si>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</si>
  <si>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</si>
  <si>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</si>
  <si>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</si>
  <si>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</si>
  <si>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</si>
  <si>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</si>
  <si>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</si>
  <si>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</si>
  <si>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</si>
  <si>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</si>
  <si>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</si>
  <si>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</si>
  <si>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</si>
  <si>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</si>
  <si>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</si>
  <si>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</si>
  <si>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</si>
  <si>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</si>
  <si>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</si>
  <si>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</si>
  <si>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</si>
  <si>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</si>
  <si>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</si>
  <si>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</si>
  <si>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</si>
  <si>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</si>
  <si>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</si>
  <si>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</si>
  <si>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</si>
  <si>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</si>
  <si>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</si>
  <si>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</si>
  <si>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</si>
  <si>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</si>
  <si>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</si>
  <si>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</si>
  <si>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</si>
  <si>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</si>
  <si>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</si>
  <si>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</si>
  <si>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</si>
  <si>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</si>
  <si>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</si>
  <si>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</si>
  <si>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</si>
  <si>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</si>
  <si>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</si>
  <si>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</si>
  <si>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</si>
  <si>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</si>
  <si>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</si>
  <si>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</si>
  <si>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</si>
  <si>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</si>
  <si>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</si>
  <si>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</si>
  <si>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</si>
  <si>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</si>
  <si>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</si>
  <si>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</si>
  <si>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</si>
  <si>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</si>
  <si>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</si>
  <si>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</si>
  <si>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</si>
  <si>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</si>
  <si>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</si>
  <si>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</si>
  <si>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</si>
  <si>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</si>
  <si>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</si>
  <si>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</si>
  <si>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</si>
  <si>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</si>
  <si>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</si>
  <si>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</si>
  <si>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</si>
  <si>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</si>
  <si>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</si>
  <si>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</si>
  <si>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</si>
  <si>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</si>
  <si>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</si>
  <si>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</si>
  <si>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</si>
  <si>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</si>
  <si>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</si>
  <si>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</si>
  <si>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</si>
  <si>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</si>
  <si>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</si>
  <si>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</si>
  <si>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</si>
  <si>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</si>
  <si>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</si>
  <si>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</si>
  <si>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</si>
  <si>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</si>
  <si>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</si>
  <si>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</si>
  <si>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</si>
  <si>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</si>
  <si>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</si>
  <si>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</si>
  <si>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</si>
  <si>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</si>
  <si>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</si>
  <si>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</si>
  <si>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</si>
  <si>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</si>
  <si>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</si>
  <si>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</si>
  <si>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</si>
  <si>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</si>
  <si>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</si>
  <si>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</si>
  <si>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</si>
  <si>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</si>
  <si>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</si>
  <si>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</si>
  <si>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</si>
  <si>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</si>
  <si>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</si>
  <si>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</si>
  <si>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</si>
  <si>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</si>
  <si>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</si>
  <si>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</si>
  <si>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</si>
  <si>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</si>
  <si>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</si>
  <si>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</si>
  <si>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</si>
  <si>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</si>
  <si>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</si>
  <si>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</si>
  <si>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</si>
  <si>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</si>
  <si>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</si>
  <si>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</si>
  <si>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</si>
  <si>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</si>
  <si>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</si>
  <si>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</si>
  <si>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</si>
  <si>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</si>
  <si>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</si>
  <si>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</si>
  <si>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</si>
  <si>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</si>
  <si>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</si>
  <si>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</si>
  <si>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</si>
  <si>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</si>
  <si>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</si>
  <si>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</si>
  <si>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</si>
  <si>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</si>
  <si>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</si>
  <si>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</si>
  <si>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</si>
  <si>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</si>
  <si>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</si>
  <si>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</si>
  <si>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</si>
  <si>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</si>
  <si>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</si>
  <si>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</si>
  <si>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</si>
  <si>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</si>
  <si>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</si>
  <si>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</si>
  <si>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</si>
  <si>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</si>
  <si>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</si>
  <si>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</si>
  <si>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</si>
  <si>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</si>
  <si>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</si>
  <si>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</si>
  <si>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</si>
  <si>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</si>
  <si>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</si>
  <si>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</si>
  <si>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</si>
  <si>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</si>
  <si>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</si>
  <si>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</si>
  <si>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</si>
  <si>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</si>
  <si>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</si>
  <si>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</si>
  <si>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</si>
  <si>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</si>
  <si>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</si>
  <si>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</si>
  <si>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</si>
  <si>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</si>
  <si>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</si>
  <si>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</si>
  <si>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</si>
  <si>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</si>
  <si>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</si>
  <si>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</si>
  <si>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</si>
  <si>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</si>
  <si>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</si>
  <si>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</si>
  <si>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</si>
  <si>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</si>
  <si>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</si>
  <si>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</si>
  <si>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</si>
  <si>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</si>
  <si>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</si>
  <si>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</si>
  <si>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</si>
  <si>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</si>
  <si>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</si>
  <si>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</si>
  <si>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</si>
  <si>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</si>
  <si>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</si>
  <si>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</si>
  <si>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</si>
  <si>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</si>
  <si>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</si>
  <si>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</si>
  <si>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</si>
  <si>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</si>
  <si>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</si>
  <si>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</si>
  <si>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</si>
  <si>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</si>
  <si>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</si>
  <si>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</si>
  <si>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</si>
  <si>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</si>
  <si>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</si>
  <si>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</si>
  <si>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</si>
  <si>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</si>
  <si>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</si>
  <si>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</si>
  <si>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</si>
  <si>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</si>
  <si>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</si>
  <si>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</si>
  <si>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</si>
  <si>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</si>
  <si>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</si>
  <si>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</si>
  <si>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</si>
  <si>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</si>
  <si>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</si>
  <si>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</si>
  <si>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</si>
  <si>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</si>
  <si>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</si>
  <si>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</si>
  <si>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</si>
  <si>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</si>
  <si>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</si>
  <si>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</si>
  <si>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</si>
  <si>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</si>
  <si>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</si>
  <si>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</si>
  <si>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</si>
  <si>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</si>
  <si>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</si>
  <si>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</si>
  <si>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</si>
  <si>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</si>
  <si>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</si>
  <si>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</si>
  <si>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</si>
  <si>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</si>
  <si>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</si>
  <si>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</si>
  <si>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</si>
  <si>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</si>
  <si>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</si>
  <si>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</si>
  <si>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</si>
  <si>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</si>
  <si>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</si>
  <si>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</si>
  <si>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</si>
  <si>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</si>
  <si>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</si>
  <si>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</si>
  <si>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</si>
  <si>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</si>
  <si>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</si>
  <si>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</si>
  <si>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</si>
  <si>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</si>
  <si>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</si>
  <si>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</si>
  <si>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</si>
  <si>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</si>
  <si>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</si>
  <si>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</si>
  <si>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</si>
  <si>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</si>
  <si>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</si>
  <si>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</si>
  <si>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</si>
  <si>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</si>
  <si>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</si>
  <si>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</si>
  <si>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</si>
  <si>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</si>
  <si>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</si>
  <si>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</si>
  <si>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</si>
  <si>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</si>
  <si>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</si>
  <si>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</si>
  <si>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</si>
  <si>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</si>
  <si>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</si>
  <si>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</si>
  <si>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</si>
  <si>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</si>
  <si>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</si>
  <si>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</si>
  <si>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</si>
  <si>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</si>
  <si>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</si>
  <si>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</si>
  <si>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</si>
  <si>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</si>
  <si>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</si>
  <si>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</si>
  <si>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</si>
  <si>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</si>
  <si>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</si>
  <si>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</si>
  <si>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</si>
  <si>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</si>
  <si>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</si>
  <si>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</si>
  <si>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</si>
  <si>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</si>
  <si>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</si>
  <si>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</si>
  <si>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</si>
  <si>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</si>
  <si>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</si>
  <si>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</si>
  <si>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</si>
  <si>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</si>
  <si>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</si>
  <si>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</si>
  <si>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</si>
  <si>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</si>
  <si>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</si>
  <si>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</si>
  <si>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</si>
  <si>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</si>
  <si>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</si>
  <si>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</si>
  <si>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</si>
  <si>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</si>
  <si>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</si>
  <si>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</si>
  <si>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</si>
  <si>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</si>
  <si>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</si>
  <si>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</si>
  <si>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</si>
  <si>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</si>
  <si>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</si>
  <si>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</si>
  <si>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</si>
  <si>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</si>
  <si>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</si>
  <si>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</si>
  <si>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</si>
  <si>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</si>
  <si>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</si>
  <si>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</si>
  <si>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</si>
  <si>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</si>
  <si>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</si>
  <si>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</si>
  <si>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</si>
  <si>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</si>
  <si>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</si>
  <si>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</si>
  <si>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</si>
  <si>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</si>
  <si>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</si>
  <si>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</si>
  <si>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</si>
  <si>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</si>
  <si>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</si>
  <si>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</si>
  <si>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</si>
  <si>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</si>
  <si>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</si>
  <si>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</si>
  <si>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</si>
  <si>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</si>
  <si>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</si>
  <si>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</si>
  <si>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</si>
  <si>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</si>
  <si>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</si>
  <si>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</si>
  <si>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</si>
  <si>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</si>
  <si>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</si>
  <si>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</si>
  <si>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</si>
  <si>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</si>
  <si>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</si>
  <si>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</si>
  <si>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</si>
  <si>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</si>
  <si>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</si>
  <si>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</si>
  <si>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</si>
  <si>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</si>
  <si>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</si>
  <si>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</si>
  <si>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</si>
  <si>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</si>
  <si>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</si>
  <si>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</si>
  <si>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</si>
  <si>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</si>
  <si>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</si>
  <si>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</si>
  <si>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</si>
  <si>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</si>
  <si>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</si>
  <si>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</si>
  <si>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</si>
  <si>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</si>
  <si>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</si>
  <si>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</si>
  <si>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</si>
  <si>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</si>
  <si>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</si>
  <si>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</si>
  <si>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</si>
  <si>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</si>
  <si>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</si>
  <si>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</si>
  <si>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</si>
  <si>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</si>
  <si>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</si>
  <si>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</si>
  <si>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</si>
  <si>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</si>
  <si>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</si>
  <si>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</si>
  <si>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</si>
  <si>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</si>
  <si>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</si>
  <si>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</si>
  <si>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</si>
  <si>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</si>
  <si>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</si>
  <si>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</si>
  <si>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</si>
  <si>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</si>
  <si>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</si>
  <si>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</si>
  <si>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</si>
  <si>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</si>
  <si>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</si>
  <si>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</si>
  <si>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</si>
  <si>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</si>
  <si>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</si>
  <si>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</si>
  <si>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</si>
  <si>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</si>
  <si>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</si>
  <si>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</si>
  <si>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</si>
  <si>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</si>
  <si>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</si>
  <si>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</si>
  <si>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</si>
  <si>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</si>
  <si>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</si>
  <si>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</si>
  <si>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</si>
  <si>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</si>
  <si>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</si>
  <si>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</si>
  <si>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</si>
  <si>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</si>
  <si>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</si>
  <si>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</si>
  <si>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</si>
  <si>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</si>
  <si>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</si>
  <si>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</si>
  <si>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</si>
  <si>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</si>
  <si>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</si>
  <si>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</si>
  <si>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</si>
  <si>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</si>
  <si>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</si>
  <si>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</si>
  <si>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</si>
  <si>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</si>
  <si>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</si>
  <si>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</si>
  <si>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</si>
  <si>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</si>
  <si>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</si>
  <si>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</si>
  <si>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</si>
  <si>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</si>
  <si>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</si>
  <si>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</si>
  <si>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</si>
  <si>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</si>
  <si>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</si>
  <si>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</si>
  <si>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</si>
  <si>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</si>
  <si>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</si>
  <si>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</si>
  <si>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</si>
  <si>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</si>
  <si>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</si>
  <si>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</si>
  <si>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</si>
  <si>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</si>
  <si>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</si>
  <si>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</si>
  <si>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</si>
  <si>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</si>
  <si>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</si>
  <si>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</si>
  <si>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</si>
  <si>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</si>
  <si>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</si>
  <si>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</si>
  <si>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</si>
  <si>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</si>
  <si>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</si>
  <si>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</si>
  <si>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</si>
  <si>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</si>
  <si>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</si>
  <si>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</si>
  <si>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</si>
  <si>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</si>
  <si>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</si>
  <si>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</si>
  <si>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</si>
  <si>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</si>
  <si>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</si>
  <si>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</si>
  <si>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</si>
  <si>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</si>
  <si>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</si>
  <si>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</si>
  <si>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</si>
  <si>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</si>
  <si>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</si>
  <si>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</si>
  <si>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</si>
  <si>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</si>
  <si>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</si>
  <si>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</si>
  <si>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</si>
  <si>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</si>
  <si>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</si>
  <si>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</si>
  <si>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</si>
  <si>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</si>
  <si>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</si>
  <si>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</si>
  <si>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</si>
  <si>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</si>
  <si>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</si>
  <si>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</si>
  <si>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</si>
  <si>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</si>
  <si>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</si>
  <si>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</si>
  <si>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</si>
  <si>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</si>
  <si>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</si>
  <si>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</si>
  <si>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</si>
  <si>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</si>
  <si>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</si>
  <si>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</si>
  <si>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</si>
  <si>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</si>
  <si>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</si>
  <si>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</si>
  <si>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</si>
  <si>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</si>
  <si>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</si>
  <si>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</si>
  <si>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</si>
  <si>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</si>
  <si>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</si>
  <si>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</si>
  <si>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</si>
  <si>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</si>
  <si>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</si>
  <si>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</si>
  <si>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</si>
  <si>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</si>
  <si>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</si>
  <si>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</si>
  <si>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</si>
  <si>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</si>
  <si>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</si>
  <si>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</si>
  <si>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</si>
  <si>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</si>
  <si>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</si>
  <si>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</si>
  <si>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</si>
  <si>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</si>
  <si>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</si>
  <si>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</si>
  <si>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</si>
  <si>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</si>
  <si>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</si>
  <si>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</si>
  <si>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</si>
  <si>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</si>
  <si>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</si>
  <si>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</si>
  <si>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</si>
  <si>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</si>
  <si>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</si>
  <si>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</si>
  <si>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</si>
  <si>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</si>
  <si>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</si>
  <si>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</si>
  <si>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</si>
  <si>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</si>
  <si>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</si>
  <si>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</si>
  <si>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</si>
  <si>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</si>
  <si>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</si>
  <si>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</si>
  <si>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</si>
  <si>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</si>
  <si>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</si>
  <si>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</si>
  <si>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</si>
  <si>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</si>
  <si>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</si>
  <si>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</si>
  <si>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</si>
  <si>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</si>
  <si>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</si>
  <si>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</si>
  <si>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</si>
  <si>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</si>
  <si>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</si>
  <si>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</si>
  <si>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</si>
  <si>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</si>
  <si>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</si>
  <si>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</si>
  <si>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</si>
  <si>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</si>
  <si>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</si>
  <si>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</si>
  <si>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</si>
  <si>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</si>
  <si>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</si>
  <si>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</si>
  <si>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</si>
  <si>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</si>
  <si>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</si>
  <si>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</si>
  <si>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</si>
  <si>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</si>
  <si>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</si>
  <si>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</si>
  <si>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</si>
  <si>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</si>
  <si>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</si>
  <si>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</si>
  <si>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</si>
  <si>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</si>
  <si>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</si>
  <si>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</si>
  <si>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</si>
  <si>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</si>
  <si>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</si>
  <si>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</si>
  <si>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</si>
  <si>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</si>
  <si>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</si>
  <si>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</si>
  <si>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</si>
  <si>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</si>
  <si>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</si>
  <si>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</si>
  <si>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</si>
  <si>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</si>
  <si>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</si>
  <si>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</si>
  <si>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</si>
  <si>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</si>
  <si>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</si>
  <si>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</si>
  <si>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</si>
  <si>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</si>
  <si>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</si>
  <si>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</si>
  <si>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</si>
  <si>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</si>
  <si>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</si>
  <si>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</si>
  <si>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</si>
  <si>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</si>
  <si>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</si>
  <si>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</si>
  <si>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</si>
  <si>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</si>
  <si>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</si>
  <si>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</si>
  <si>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</si>
  <si>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</si>
  <si>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</si>
  <si>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</si>
  <si>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</si>
  <si>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</si>
  <si>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</si>
  <si>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</si>
  <si>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</si>
  <si>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</si>
  <si>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</si>
  <si>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</si>
  <si>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</si>
  <si>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</si>
  <si>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</si>
  <si>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</si>
  <si>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</si>
  <si>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</si>
  <si>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</si>
  <si>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</si>
  <si>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</si>
  <si>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</si>
  <si>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</si>
  <si>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</si>
  <si>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</si>
  <si>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</si>
  <si>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</si>
  <si>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</si>
  <si>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</si>
  <si>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</si>
  <si>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</si>
  <si>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</si>
  <si>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</si>
  <si>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</si>
  <si>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</si>
  <si>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</si>
  <si>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</si>
  <si>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</si>
  <si>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</si>
  <si>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</si>
  <si>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</si>
  <si>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</si>
  <si>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</si>
  <si>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</si>
  <si>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</si>
  <si>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</si>
  <si>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</si>
  <si>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</si>
  <si>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</si>
  <si>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</si>
  <si>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</si>
  <si>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</si>
  <si>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</si>
  <si>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</si>
  <si>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</si>
  <si>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</si>
  <si>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</si>
  <si>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</si>
  <si>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</si>
  <si>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</si>
  <si>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</si>
  <si>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</si>
  <si>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</si>
  <si>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</si>
  <si>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</si>
  <si>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</si>
  <si>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</si>
  <si>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</si>
  <si>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</si>
  <si>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</si>
  <si>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</si>
  <si>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</si>
  <si>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</si>
  <si>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</si>
  <si>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</si>
  <si>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</si>
  <si>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</si>
  <si>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</si>
  <si>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</si>
  <si>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</si>
  <si>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</si>
  <si>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</si>
  <si>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</si>
  <si>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</si>
  <si>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</si>
  <si>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</si>
  <si>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</si>
  <si>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</si>
  <si>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</si>
  <si>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</si>
  <si>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</si>
  <si>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</si>
  <si>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</si>
  <si>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</si>
  <si>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</si>
  <si>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</si>
  <si>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</si>
  <si>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</si>
  <si>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</si>
  <si>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</si>
  <si>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</si>
  <si>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</si>
  <si>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</si>
  <si>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</si>
  <si>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</si>
  <si>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</si>
  <si>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</si>
  <si>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</si>
  <si>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</si>
  <si>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</si>
  <si>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</si>
  <si>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</si>
  <si>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</si>
  <si>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</si>
  <si>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</si>
  <si>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</si>
  <si>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</si>
  <si>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</si>
  <si>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</si>
  <si>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</si>
  <si>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</si>
  <si>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</si>
  <si>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</si>
  <si>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</si>
  <si>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</si>
  <si>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</si>
  <si>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</si>
  <si>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</si>
  <si>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</si>
  <si>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</si>
  <si>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</si>
  <si>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</si>
  <si>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</si>
  <si>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</si>
  <si>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</si>
  <si>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</si>
  <si>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</si>
  <si>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</si>
  <si>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</si>
  <si>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</si>
  <si>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</si>
  <si>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</si>
  <si>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</si>
  <si>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</si>
  <si>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</si>
  <si>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</si>
  <si>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</si>
  <si>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</si>
  <si>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</si>
  <si>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</si>
  <si>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</si>
  <si>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</si>
  <si>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</si>
  <si>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</si>
  <si>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</si>
  <si>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</si>
  <si>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</si>
  <si>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</si>
  <si>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</si>
  <si>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</si>
  <si>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</si>
  <si>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</si>
  <si>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</si>
  <si>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</si>
  <si>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</si>
  <si>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</si>
  <si>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</si>
  <si>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</si>
  <si>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</si>
  <si>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</si>
  <si>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</si>
  <si>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</si>
  <si>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</si>
  <si>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</si>
  <si>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</si>
  <si>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</si>
  <si>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</si>
  <si>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</si>
  <si>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</si>
  <si>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</si>
  <si>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</si>
  <si>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</si>
  <si>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</si>
  <si>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</si>
  <si>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</si>
  <si>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</si>
  <si>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</si>
  <si>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</si>
  <si>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</si>
  <si>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</si>
  <si>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</si>
  <si>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</si>
  <si>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</si>
  <si>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</si>
  <si>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</si>
  <si>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</si>
  <si>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</si>
  <si>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</si>
  <si>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</si>
  <si>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</si>
  <si>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</si>
  <si>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</si>
  <si>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</si>
  <si>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</si>
  <si>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</si>
  <si>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</si>
  <si>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</si>
  <si>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</si>
  <si>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</si>
  <si>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</si>
  <si>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</si>
  <si>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</si>
  <si>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</si>
  <si>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</si>
  <si>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</si>
  <si>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</si>
  <si>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</si>
  <si>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</si>
  <si>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</si>
  <si>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</si>
  <si>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</si>
  <si>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</si>
  <si>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</si>
  <si>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</si>
  <si>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</si>
  <si>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</si>
  <si>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</si>
  <si>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</si>
  <si>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</si>
  <si>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</si>
  <si>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</si>
  <si>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</si>
  <si>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</si>
  <si>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</si>
  <si>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</si>
  <si>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</si>
  <si>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</si>
  <si>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</si>
  <si>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</si>
  <si>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</si>
  <si>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</si>
  <si>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</si>
  <si>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</si>
  <si>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</si>
  <si>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</si>
  <si>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</si>
  <si>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</si>
  <si>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</si>
  <si>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</si>
  <si>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</si>
  <si>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</si>
  <si>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</si>
  <si>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</si>
  <si>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</si>
  <si>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</si>
  <si>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</si>
  <si>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</si>
  <si>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</si>
  <si>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</si>
  <si>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</si>
  <si>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</si>
  <si>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</si>
  <si>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</si>
  <si>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</si>
  <si>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</si>
  <si>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</si>
  <si>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</si>
  <si>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</si>
  <si>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</si>
  <si>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</si>
  <si>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</si>
  <si>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</si>
  <si>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</si>
  <si>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</si>
  <si>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</si>
  <si>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</si>
  <si>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</si>
  <si>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</si>
  <si>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</si>
  <si>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</si>
  <si>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</si>
  <si>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</si>
  <si>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</si>
  <si>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</si>
  <si>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</si>
  <si>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</si>
  <si>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</si>
  <si>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</si>
  <si>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</si>
  <si>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</si>
  <si>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</si>
  <si>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</si>
  <si>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</si>
  <si>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</si>
  <si>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</si>
  <si>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</si>
  <si>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</si>
  <si>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</si>
  <si>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</si>
  <si>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</si>
  <si>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</si>
  <si>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</si>
  <si>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</si>
  <si>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</si>
  <si>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</si>
  <si>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</si>
  <si>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</si>
  <si>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</si>
  <si>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</si>
  <si>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</si>
  <si>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</si>
  <si>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</si>
  <si>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</si>
  <si>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</si>
  <si>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</si>
  <si>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</si>
  <si>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</si>
  <si>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</si>
  <si>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</si>
  <si>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</si>
  <si>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</si>
  <si>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</si>
  <si>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</si>
  <si>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</si>
  <si>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</si>
  <si>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</si>
  <si>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</si>
  <si>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</si>
  <si>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</si>
  <si>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</si>
  <si>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</si>
  <si>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</si>
  <si>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</si>
  <si>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</si>
  <si>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</si>
  <si>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</si>
  <si>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</si>
  <si>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</si>
  <si>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</si>
  <si>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</si>
  <si>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</si>
  <si>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</si>
  <si>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</si>
  <si>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</si>
  <si>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</si>
  <si>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</si>
  <si>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</si>
  <si>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</si>
  <si>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</si>
  <si>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</si>
  <si>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</si>
  <si>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</si>
  <si>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</si>
  <si>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</si>
  <si>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</si>
  <si>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</si>
  <si>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</si>
  <si>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</si>
  <si>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</si>
  <si>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</si>
  <si>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</si>
  <si>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</si>
  <si>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</si>
  <si>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</si>
  <si>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</si>
  <si>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</si>
  <si>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</si>
  <si>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</si>
  <si>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</si>
  <si>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</si>
  <si>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</si>
  <si>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</si>
  <si>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</si>
  <si>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</si>
  <si>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</si>
  <si>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</si>
  <si>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</si>
  <si>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</si>
  <si>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</si>
  <si>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</si>
  <si>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</si>
  <si>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</si>
  <si>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</si>
  <si>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</si>
  <si>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</si>
  <si>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</si>
  <si>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</si>
  <si>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</si>
  <si>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</si>
  <si>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</si>
  <si>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</si>
  <si>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</si>
  <si>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</si>
  <si>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</si>
  <si>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</si>
  <si>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</si>
  <si>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</si>
  <si>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</si>
  <si>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</si>
  <si>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</si>
  <si>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</si>
  <si>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</si>
  <si>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</si>
  <si>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</si>
  <si>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</si>
  <si>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</si>
  <si>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</si>
  <si>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</si>
  <si>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</si>
  <si>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</si>
  <si>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</si>
  <si>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</si>
  <si>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</si>
  <si>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</si>
  <si>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</si>
  <si>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</si>
  <si>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</si>
  <si>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</si>
  <si>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</si>
  <si>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</si>
  <si>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</si>
  <si>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</si>
  <si>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</si>
  <si>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</si>
  <si>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</si>
  <si>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</si>
  <si>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</si>
  <si>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</si>
  <si>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</si>
  <si>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</si>
  <si>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</si>
  <si>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</si>
  <si>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</si>
  <si>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</si>
  <si>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</si>
  <si>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</si>
  <si>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</si>
  <si>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</si>
  <si>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</si>
  <si>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</si>
  <si>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</si>
  <si>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</si>
  <si>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</si>
  <si>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</si>
  <si>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</si>
  <si>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</si>
  <si>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</si>
  <si>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</si>
  <si>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</si>
  <si>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</si>
  <si>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</si>
  <si>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</si>
  <si>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</si>
  <si>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</si>
  <si>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</si>
  <si>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</si>
  <si>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</si>
  <si>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</si>
  <si>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</si>
  <si>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</si>
  <si>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</si>
  <si>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</si>
  <si>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</si>
  <si>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</si>
  <si>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</si>
  <si>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</si>
  <si>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</si>
  <si>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</si>
  <si>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</si>
  <si>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</si>
  <si>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</si>
  <si>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</si>
  <si>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</si>
  <si>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</si>
  <si>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</si>
  <si>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</si>
  <si>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</si>
  <si>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</si>
  <si>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</si>
  <si>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</si>
  <si>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</si>
  <si>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</si>
  <si>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</si>
  <si>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</si>
  <si>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</si>
  <si>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</si>
  <si>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</si>
  <si>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</si>
  <si>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</si>
  <si>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</si>
  <si>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</si>
  <si>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</si>
  <si>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</si>
  <si>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</si>
  <si>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</si>
  <si>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</si>
  <si>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</si>
  <si>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</si>
  <si>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</si>
  <si>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</si>
  <si>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</si>
  <si>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</si>
  <si>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</si>
  <si>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</si>
  <si>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</si>
  <si>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</si>
  <si>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</si>
  <si>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</si>
  <si>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</si>
  <si>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</si>
  <si>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</si>
  <si>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</si>
  <si>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</si>
  <si>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</si>
  <si>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</si>
  <si>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</si>
  <si>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</si>
  <si>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</si>
  <si>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</si>
  <si>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</si>
  <si>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</si>
  <si>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</si>
  <si>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</si>
  <si>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</si>
  <si>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</si>
  <si>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</si>
  <si>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</si>
  <si>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</si>
  <si>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</si>
  <si>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</si>
  <si>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</si>
  <si>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</si>
  <si>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</si>
  <si>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</si>
  <si>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</si>
  <si>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</si>
  <si>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</si>
  <si>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</si>
  <si>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</si>
  <si>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</si>
  <si>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</si>
  <si>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</si>
  <si>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</si>
  <si>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</si>
  <si>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</si>
  <si>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</si>
  <si>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</si>
  <si>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</si>
  <si>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</si>
  <si>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</si>
  <si>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</si>
  <si>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</si>
  <si>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</si>
  <si>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</si>
  <si>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</si>
  <si>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</si>
  <si>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</si>
  <si>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</si>
  <si>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</si>
  <si>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</si>
  <si>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</si>
  <si>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</si>
  <si>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</si>
  <si>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</si>
  <si>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</si>
  <si>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</si>
  <si>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</si>
  <si>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</si>
  <si>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</si>
  <si>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</si>
  <si>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</si>
  <si>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</si>
  <si>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</si>
  <si>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</si>
  <si>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</si>
  <si>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</si>
  <si>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</si>
  <si>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</si>
  <si>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</si>
  <si>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</si>
  <si>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</si>
  <si>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</si>
  <si>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</si>
  <si>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</si>
  <si>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</si>
  <si>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</si>
  <si>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</si>
  <si>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</si>
  <si>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</si>
  <si>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</si>
  <si>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</si>
  <si>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</si>
  <si>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</si>
  <si>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</si>
  <si>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</si>
  <si>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</si>
  <si>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</si>
  <si>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</si>
  <si>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</si>
  <si>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</si>
  <si>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</si>
  <si>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</si>
  <si>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</si>
  <si>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</si>
  <si>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</si>
  <si>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</si>
  <si>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</si>
  <si>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</si>
  <si>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</si>
  <si>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</si>
  <si>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</si>
  <si>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</si>
  <si>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</si>
  <si>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</si>
  <si>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</si>
  <si>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</si>
  <si>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</si>
  <si>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</si>
  <si>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</si>
  <si>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</si>
  <si>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</si>
  <si>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</si>
  <si>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</si>
  <si>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</si>
  <si>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</si>
  <si>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</si>
  <si>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</si>
  <si>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</si>
  <si>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</si>
  <si>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</si>
  <si>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</si>
  <si>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</si>
  <si>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</si>
  <si>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</si>
  <si>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</si>
  <si>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</si>
  <si>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</si>
  <si>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</si>
  <si>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</si>
  <si>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</si>
  <si>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</si>
  <si>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</si>
  <si>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</si>
  <si>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</si>
  <si>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</si>
  <si>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</si>
  <si>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</si>
  <si>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</si>
  <si>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</si>
  <si>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</si>
  <si>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</si>
  <si>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</si>
  <si>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</si>
  <si>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</si>
  <si>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</si>
  <si>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</si>
  <si>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</si>
  <si>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</si>
  <si>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</si>
  <si>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</si>
  <si>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</si>
  <si>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</si>
  <si>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</si>
  <si>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</si>
  <si>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</si>
  <si>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</si>
  <si>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</si>
  <si>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</si>
  <si>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</si>
  <si>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</si>
  <si>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</si>
  <si>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</si>
  <si>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</si>
  <si>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</si>
  <si>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</si>
  <si>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</si>
  <si>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</si>
  <si>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</si>
  <si>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</si>
  <si>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</si>
  <si>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</si>
  <si>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</si>
  <si>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</si>
  <si>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</si>
  <si>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</si>
  <si>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</si>
  <si>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</si>
  <si>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</si>
  <si>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</si>
  <si>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</si>
  <si>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</si>
  <si>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</si>
  <si>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</si>
  <si>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</si>
  <si>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</si>
  <si>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</si>
  <si>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</si>
  <si>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</si>
  <si>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</si>
  <si>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</si>
  <si>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</si>
  <si>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</si>
  <si>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</si>
  <si>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</si>
  <si>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</si>
  <si>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</si>
  <si>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</si>
  <si>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</si>
  <si>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</si>
  <si>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</si>
  <si>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</si>
  <si>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</si>
  <si>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</si>
  <si>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</si>
  <si>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</si>
  <si>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</si>
  <si>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</si>
  <si>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</si>
  <si>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</si>
  <si>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</si>
  <si>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</si>
  <si>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</si>
  <si>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</si>
  <si>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</si>
  <si>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</si>
  <si>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</si>
  <si>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</si>
  <si>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</si>
  <si>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</si>
  <si>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</si>
  <si>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</si>
  <si>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</si>
  <si>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</si>
  <si>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</si>
  <si>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</si>
  <si>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</si>
  <si>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</si>
  <si>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</si>
  <si>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</si>
  <si>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</si>
  <si>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</si>
  <si>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</si>
  <si>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</si>
  <si>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</si>
  <si>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</si>
  <si>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</si>
  <si>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</si>
  <si>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</si>
  <si>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</si>
  <si>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</si>
  <si>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</si>
  <si>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</si>
  <si>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</si>
  <si>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</si>
  <si>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</si>
  <si>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</si>
  <si>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</si>
  <si>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</si>
  <si>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</si>
  <si>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</si>
  <si>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</si>
  <si>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</si>
  <si>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</si>
  <si>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</si>
  <si>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</si>
  <si>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</si>
  <si>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</si>
  <si>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</si>
  <si>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</si>
  <si>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</si>
  <si>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</si>
  <si>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</si>
  <si>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</si>
  <si>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</si>
  <si>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</si>
  <si>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</si>
  <si>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</si>
  <si>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</si>
  <si>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</si>
  <si>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</si>
  <si>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</si>
  <si>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</si>
  <si>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</si>
  <si>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</si>
  <si>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</si>
  <si>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</si>
  <si>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</si>
  <si>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</si>
  <si>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</si>
  <si>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</si>
  <si>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</si>
  <si>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</si>
  <si>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</si>
  <si>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</si>
  <si>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</si>
  <si>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</si>
  <si>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</si>
  <si>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</si>
  <si>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</si>
  <si>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</si>
  <si>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</si>
  <si>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</si>
  <si>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</si>
  <si>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</si>
  <si>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</si>
  <si>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</si>
  <si>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</si>
  <si>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</si>
  <si>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</si>
  <si>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</si>
  <si>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</si>
  <si>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</si>
  <si>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</si>
  <si>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</si>
  <si>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</si>
  <si>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</si>
  <si>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</si>
  <si>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</si>
  <si>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</si>
  <si>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</si>
  <si>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</si>
  <si>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</si>
  <si>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</si>
  <si>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</si>
  <si>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</si>
  <si>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</si>
  <si>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</si>
  <si>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</si>
  <si>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</si>
  <si>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</si>
  <si>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</si>
  <si>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</si>
  <si>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</si>
  <si>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</si>
  <si>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</si>
  <si>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</si>
  <si>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</si>
  <si>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</si>
  <si>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</si>
  <si>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</si>
  <si>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</si>
  <si>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</si>
  <si>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</si>
  <si>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</si>
  <si>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</si>
  <si>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</si>
  <si>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</si>
  <si>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</si>
  <si>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</si>
  <si>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</si>
  <si>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</si>
  <si>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</si>
  <si>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</si>
  <si>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</si>
  <si>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</si>
  <si>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</si>
  <si>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</si>
  <si>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</si>
  <si>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</si>
  <si>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</si>
  <si>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</si>
  <si>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</si>
  <si>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</si>
  <si>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</si>
  <si>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</si>
  <si>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</si>
  <si>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</si>
  <si>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</si>
  <si>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</si>
  <si>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</si>
  <si>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</si>
  <si>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</si>
  <si>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</si>
  <si>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</si>
  <si>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</si>
  <si>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</si>
  <si>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</si>
  <si>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</si>
  <si>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</si>
  <si>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</si>
  <si>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</si>
  <si>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</si>
  <si>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</si>
  <si>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</si>
  <si>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</si>
  <si>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</si>
  <si>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</si>
  <si>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</si>
  <si>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</si>
  <si>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</si>
  <si>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</si>
  <si>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</si>
  <si>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</si>
  <si>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</si>
  <si>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</si>
  <si>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</si>
  <si>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</si>
  <si>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</si>
  <si>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</si>
  <si>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</si>
  <si>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</si>
  <si>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</si>
  <si>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</si>
  <si>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</si>
  <si>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</si>
  <si>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</si>
  <si>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</si>
  <si>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</si>
  <si>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</si>
  <si>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</si>
  <si>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</si>
  <si>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</si>
  <si>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</si>
  <si>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</si>
  <si>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</si>
  <si>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</si>
  <si>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</si>
  <si>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</si>
  <si>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</si>
  <si>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</si>
  <si>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</si>
  <si>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</si>
  <si>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</si>
  <si>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</si>
  <si>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</si>
  <si>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</si>
  <si>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</si>
  <si>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</si>
  <si>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</si>
  <si>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</si>
  <si>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</si>
  <si>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</si>
  <si>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</si>
  <si>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</si>
  <si>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</si>
  <si>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</si>
  <si>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</si>
  <si>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</si>
  <si>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</si>
  <si>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</si>
  <si>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</si>
  <si>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</si>
  <si>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</si>
  <si>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</si>
  <si>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</si>
  <si>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</si>
  <si>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</si>
  <si>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</si>
  <si>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</si>
  <si>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</si>
  <si>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</si>
  <si>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</si>
  <si>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</si>
  <si>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</si>
  <si>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</si>
  <si>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</si>
  <si>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</si>
  <si>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</si>
  <si>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</si>
  <si>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</si>
  <si>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</si>
  <si>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</si>
  <si>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</si>
  <si>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</si>
  <si>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</si>
  <si>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</si>
  <si>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</si>
  <si>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</si>
  <si>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</si>
  <si>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</si>
  <si>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</si>
  <si>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</si>
  <si>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</si>
  <si>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</si>
  <si>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</si>
  <si>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</si>
  <si>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</si>
  <si>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</si>
  <si>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</si>
  <si>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</si>
  <si>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</si>
  <si>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</si>
  <si>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</si>
  <si>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</si>
  <si>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</si>
  <si>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</si>
  <si>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</si>
  <si>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</si>
  <si>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</si>
  <si>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</si>
  <si>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</si>
  <si>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</si>
  <si>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</si>
  <si>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</si>
  <si>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</si>
  <si>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</si>
  <si>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</si>
  <si>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</si>
  <si>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</si>
  <si>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</si>
  <si>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</si>
  <si>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</si>
  <si>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</si>
  <si>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</si>
  <si>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</si>
  <si>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</si>
  <si>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</si>
  <si>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</si>
  <si>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</si>
  <si>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</si>
  <si>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</si>
  <si>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</si>
  <si>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</si>
  <si>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</si>
  <si>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</si>
  <si>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</si>
  <si>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</si>
  <si>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</si>
  <si>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</si>
  <si>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</si>
  <si>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</si>
  <si>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</si>
  <si>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</si>
  <si>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</si>
  <si>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</si>
  <si>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</si>
  <si>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</si>
  <si>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</si>
  <si>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</si>
  <si>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</si>
  <si>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</si>
  <si>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</si>
  <si>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</si>
  <si>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</si>
  <si>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</si>
  <si>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</si>
  <si>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</si>
  <si>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</si>
  <si>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</si>
  <si>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</si>
  <si>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</si>
  <si>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</si>
  <si>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</si>
  <si>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</si>
  <si>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</si>
  <si>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</si>
  <si>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</si>
  <si>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</si>
  <si>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</si>
  <si>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</si>
  <si>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</si>
  <si>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</si>
  <si>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</si>
  <si>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</si>
  <si>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</si>
  <si>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</si>
  <si>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</si>
  <si>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</si>
  <si>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</si>
  <si>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</si>
  <si>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</si>
  <si>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</si>
  <si>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</si>
  <si>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</si>
  <si>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</si>
  <si>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</si>
  <si>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</si>
  <si>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</si>
  <si>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</si>
  <si>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</si>
  <si>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</si>
  <si>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</si>
  <si>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</si>
  <si>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</si>
  <si>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</si>
  <si>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</si>
  <si>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</si>
  <si>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</si>
  <si>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</si>
  <si>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</si>
  <si>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</si>
  <si>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</si>
  <si>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</si>
  <si>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</si>
  <si>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</si>
  <si>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</si>
  <si>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</si>
  <si>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</si>
  <si>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</si>
  <si>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</si>
  <si>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</si>
  <si>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</si>
  <si>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</si>
  <si>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</si>
  <si>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</si>
  <si>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</si>
  <si>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</si>
  <si>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</si>
  <si>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</si>
  <si>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</si>
  <si>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</si>
  <si>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</si>
  <si>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</si>
  <si>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</si>
  <si>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</si>
  <si>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</si>
  <si>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</si>
  <si>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</si>
  <si>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</si>
  <si>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</si>
  <si>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</si>
  <si>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</si>
  <si>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</si>
  <si>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</si>
  <si>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</si>
  <si>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</si>
  <si>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</si>
  <si>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</si>
  <si>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</si>
  <si>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</si>
  <si>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</si>
  <si>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</si>
  <si>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</si>
  <si>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</si>
  <si>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</si>
  <si>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</si>
  <si>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</si>
  <si>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</si>
  <si>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</si>
  <si>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</si>
  <si>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</si>
  <si>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</si>
  <si>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</si>
  <si>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</si>
  <si>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</si>
  <si>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</si>
  <si>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</si>
  <si>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</si>
  <si>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</si>
  <si>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</si>
  <si>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</si>
  <si>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</si>
  <si>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</si>
  <si>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</si>
  <si>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</si>
  <si>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</si>
  <si>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</si>
  <si>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</si>
  <si>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</si>
  <si>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</si>
  <si>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</si>
  <si>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</si>
  <si>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</si>
  <si>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</si>
  <si>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</si>
  <si>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</si>
  <si>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</si>
  <si>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</si>
  <si>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</si>
  <si>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</si>
  <si>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</si>
  <si>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</si>
  <si>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</si>
  <si>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</si>
  <si>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</si>
  <si>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</si>
  <si>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</si>
  <si>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</si>
  <si>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</si>
  <si>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</si>
  <si>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</si>
  <si>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</si>
  <si>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</si>
  <si>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</si>
  <si>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</si>
  <si>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</si>
  <si>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</si>
  <si>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</si>
  <si>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</si>
  <si>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</si>
  <si>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</si>
  <si>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</si>
  <si>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</si>
  <si>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</si>
  <si>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</si>
  <si>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</si>
  <si>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</si>
  <si>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</si>
  <si>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</si>
  <si>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</si>
  <si>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</si>
  <si>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</si>
  <si>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</si>
  <si>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</si>
  <si>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</si>
  <si>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</si>
  <si>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</si>
  <si>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</si>
  <si>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</si>
  <si>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</si>
  <si>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</si>
  <si>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</si>
  <si>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</si>
  <si>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</si>
  <si>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</si>
  <si>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</si>
  <si>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</si>
  <si>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</si>
  <si>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</si>
  <si>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</si>
  <si>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</si>
  <si>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</si>
  <si>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</si>
  <si>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</si>
  <si>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</si>
  <si>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</si>
  <si>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</si>
  <si>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</si>
  <si>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</si>
  <si>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</si>
  <si>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</si>
  <si>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</si>
  <si>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</si>
  <si>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</si>
  <si>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</si>
  <si>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</si>
  <si>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</si>
  <si>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</si>
  <si>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</si>
  <si>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</si>
  <si>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</si>
  <si>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</si>
  <si>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</si>
  <si>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</si>
  <si>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</si>
  <si>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</si>
  <si>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</si>
  <si>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</si>
  <si>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</si>
  <si>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</si>
  <si>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</si>
  <si>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</si>
  <si>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</si>
  <si>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</si>
  <si>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</si>
  <si>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</si>
  <si>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</si>
  <si>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</si>
  <si>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</si>
  <si>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</si>
  <si>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</si>
  <si>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</si>
  <si>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</si>
  <si>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</si>
  <si>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</si>
  <si>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</si>
  <si>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</si>
  <si>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</si>
  <si>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</si>
  <si>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</si>
  <si>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</si>
  <si>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</si>
  <si>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</si>
  <si>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</si>
  <si>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</si>
  <si>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</si>
  <si>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</si>
  <si>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</si>
  <si>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</si>
  <si>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</si>
  <si>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</si>
  <si>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</si>
  <si>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</si>
  <si>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</si>
  <si>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</si>
  <si>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</si>
  <si>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</si>
  <si>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</si>
  <si>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</si>
  <si>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</si>
  <si>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</si>
  <si>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</si>
  <si>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</si>
  <si>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</si>
  <si>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</si>
  <si>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</si>
  <si>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</si>
  <si>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</si>
  <si>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</si>
  <si>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</si>
  <si>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</si>
  <si>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</si>
  <si>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</si>
  <si>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</si>
  <si>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</si>
  <si>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</si>
  <si>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</si>
  <si>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</si>
  <si>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</si>
  <si>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</si>
  <si>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</si>
  <si>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</si>
  <si>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</si>
  <si>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</si>
  <si>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</si>
  <si>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</si>
  <si>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</si>
  <si>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</si>
  <si>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</si>
  <si>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</si>
  <si>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</si>
  <si>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</si>
  <si>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</si>
  <si>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</si>
  <si>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</si>
  <si>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</si>
  <si>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</si>
  <si>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</si>
  <si>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</si>
  <si>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</si>
  <si>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</si>
  <si>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</si>
  <si>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</si>
  <si>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</si>
  <si>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</si>
  <si>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</si>
  <si>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</si>
  <si>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</si>
  <si>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</si>
  <si>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</si>
  <si>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</si>
  <si>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</si>
  <si>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</si>
  <si>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</si>
  <si>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</si>
  <si>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</si>
  <si>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</si>
  <si>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</si>
  <si>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</si>
  <si>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</si>
  <si>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</si>
  <si>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</si>
  <si>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</si>
  <si>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</si>
  <si>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</si>
  <si>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</si>
  <si>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</si>
  <si>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</si>
  <si>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</si>
  <si>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</si>
  <si>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</si>
  <si>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</si>
  <si>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</si>
  <si>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</si>
  <si>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</si>
  <si>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</si>
  <si>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</si>
  <si>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</si>
  <si>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</si>
  <si>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</si>
  <si>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</si>
  <si>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</si>
  <si>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</si>
  <si>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</si>
  <si>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</si>
  <si>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</si>
  <si>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</si>
  <si>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</si>
  <si>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</si>
  <si>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</si>
  <si>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</si>
  <si>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</si>
  <si>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</si>
  <si>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</si>
  <si>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</si>
  <si>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</si>
  <si>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</si>
  <si>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</si>
  <si>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</si>
  <si>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</si>
  <si>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</si>
  <si>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</si>
  <si>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</si>
  <si>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</si>
  <si>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</si>
  <si>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</si>
  <si>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</si>
  <si>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</si>
  <si>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</si>
  <si>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</si>
  <si>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</si>
  <si>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</si>
  <si>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</si>
  <si>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</si>
  <si>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</si>
  <si>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</si>
  <si>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</si>
  <si>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</si>
  <si>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</si>
  <si>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</si>
  <si>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</si>
  <si>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</si>
  <si>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</si>
  <si>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</si>
  <si>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</si>
  <si>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</si>
  <si>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</si>
  <si>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</si>
  <si>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</si>
  <si>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</si>
  <si>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</si>
  <si>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</si>
  <si>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</si>
  <si>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</si>
  <si>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</si>
  <si>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</si>
  <si>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</si>
  <si>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</si>
  <si>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</si>
  <si>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</si>
  <si>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</si>
  <si>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</si>
  <si>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</si>
  <si>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</si>
  <si>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</si>
  <si>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</si>
  <si>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</si>
  <si>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</si>
  <si>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</si>
  <si>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</si>
  <si>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</si>
  <si>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</si>
  <si>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</si>
  <si>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</si>
  <si>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</si>
  <si>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</si>
  <si>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</si>
  <si>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</si>
  <si>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</si>
  <si>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</si>
  <si>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</si>
  <si>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</si>
  <si>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</si>
  <si>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</si>
  <si>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</si>
  <si>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</si>
  <si>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</si>
  <si>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</si>
  <si>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</si>
  <si>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</si>
  <si>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</si>
  <si>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</si>
  <si>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</si>
  <si>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</si>
  <si>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</si>
  <si>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</si>
  <si>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</si>
  <si>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</si>
  <si>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</si>
  <si>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</si>
  <si>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</si>
  <si>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</si>
  <si>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</si>
  <si>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</si>
  <si>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</si>
  <si>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</si>
  <si>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</si>
  <si>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</si>
  <si>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</si>
  <si>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</si>
  <si>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</si>
  <si>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</si>
  <si>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</si>
  <si>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</si>
  <si>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</si>
  <si>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</si>
  <si>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</si>
  <si>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</si>
  <si>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</si>
  <si>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</si>
  <si>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</si>
  <si>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</si>
  <si>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</si>
  <si>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</si>
  <si>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</si>
  <si>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</si>
  <si>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</si>
  <si>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</si>
  <si>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</si>
  <si>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</si>
  <si>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</si>
  <si>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</si>
  <si>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</si>
  <si>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</si>
  <si>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</si>
  <si>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</si>
  <si>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</si>
  <si>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</si>
  <si>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</si>
  <si>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</si>
  <si>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</si>
  <si>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</si>
  <si>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</si>
  <si>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</si>
  <si>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</si>
  <si>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</si>
  <si>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</si>
  <si>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</si>
  <si>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</si>
  <si>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</si>
  <si>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</si>
  <si>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</si>
  <si>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</si>
  <si>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</si>
  <si>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</si>
  <si>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</si>
  <si>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</si>
  <si>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</si>
  <si>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</si>
  <si>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</si>
  <si>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</si>
  <si>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</si>
  <si>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</si>
  <si>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</si>
  <si>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</si>
  <si>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</si>
  <si>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</si>
  <si>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</si>
  <si>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</si>
  <si>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</si>
  <si>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</si>
  <si>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</si>
  <si>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</si>
  <si>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</si>
  <si>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</si>
  <si>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</si>
  <si>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</si>
  <si>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</si>
  <si>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</si>
  <si>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</si>
  <si>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</si>
  <si>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</si>
  <si>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</si>
  <si>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</si>
  <si>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</si>
  <si>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</si>
  <si>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</si>
  <si>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</si>
  <si>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</si>
  <si>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</si>
  <si>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</si>
  <si>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</si>
  <si>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</si>
  <si>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</si>
  <si>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</si>
  <si>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</si>
  <si>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</si>
  <si>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</si>
  <si>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</si>
  <si>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</si>
  <si>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</si>
  <si>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</si>
  <si>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</si>
  <si>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</si>
  <si>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</si>
  <si>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</si>
  <si>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</si>
  <si>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</si>
  <si>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</si>
  <si>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</si>
  <si>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</si>
  <si>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</si>
  <si>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</si>
  <si>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</si>
  <si>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</si>
  <si>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</si>
  <si>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</si>
  <si>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</si>
  <si>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</si>
  <si>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</si>
  <si>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</si>
  <si>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</si>
  <si>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</si>
  <si>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</si>
  <si>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</si>
  <si>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</si>
  <si>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</si>
  <si>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</si>
  <si>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</si>
  <si>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</si>
  <si>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</si>
  <si>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</si>
  <si>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</si>
  <si>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</si>
  <si>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</si>
  <si>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</si>
  <si>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</si>
  <si>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</si>
  <si>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</si>
  <si>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</si>
  <si>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</si>
  <si>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</si>
  <si>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</si>
  <si>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</si>
  <si>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</si>
  <si>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</si>
  <si>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</si>
  <si>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</si>
  <si>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</si>
  <si>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</si>
  <si>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</si>
  <si>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</si>
  <si>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</si>
  <si>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</si>
  <si>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</si>
  <si>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</si>
  <si>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</si>
  <si>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</si>
  <si>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</si>
  <si>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</si>
  <si>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</si>
  <si>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</si>
  <si>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</si>
  <si>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</si>
  <si>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</si>
  <si>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</si>
  <si>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</si>
  <si>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</si>
  <si>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</si>
  <si>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</si>
  <si>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</si>
  <si>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</si>
  <si>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</si>
  <si>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</si>
  <si>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</si>
  <si>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</si>
  <si>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</si>
  <si>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</si>
  <si>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</si>
  <si>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</si>
  <si>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</si>
  <si>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</si>
  <si>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</si>
  <si>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</si>
  <si>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</si>
  <si>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</si>
  <si>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</si>
  <si>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</si>
  <si>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</si>
  <si>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</si>
  <si>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</si>
  <si>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</si>
  <si>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</si>
  <si>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</si>
  <si>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</si>
  <si>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</si>
  <si>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</si>
  <si>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</si>
  <si>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</si>
  <si>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</si>
  <si>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</si>
  <si>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</si>
  <si>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</si>
  <si>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</si>
  <si>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</si>
  <si>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</si>
  <si>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</si>
  <si>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</si>
  <si>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</si>
  <si>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</si>
  <si>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</si>
  <si>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</si>
  <si>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</si>
  <si>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</si>
  <si>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</si>
  <si>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</si>
  <si>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</si>
  <si>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</si>
  <si>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</si>
  <si>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</si>
  <si>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</si>
  <si>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</si>
  <si>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</si>
  <si>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</si>
  <si>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</si>
  <si>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</si>
  <si>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</si>
  <si>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</si>
  <si>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</si>
  <si>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</si>
  <si>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</si>
  <si>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</si>
  <si>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</si>
  <si>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</si>
  <si>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</si>
  <si>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</si>
  <si>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</si>
  <si>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</si>
  <si>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</si>
  <si>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</si>
  <si>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</si>
  <si>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</si>
  <si>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</si>
  <si>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</si>
  <si>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</si>
  <si>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</si>
  <si>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</si>
  <si>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</si>
  <si>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</si>
  <si>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</si>
  <si>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</si>
  <si>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</si>
  <si>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</si>
  <si>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</si>
  <si>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</si>
  <si>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</si>
  <si>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</si>
  <si>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</si>
  <si>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</si>
  <si>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</si>
  <si>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</si>
  <si>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</si>
  <si>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</si>
  <si>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</si>
  <si>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</si>
  <si>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</si>
  <si>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</si>
  <si>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</si>
  <si>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</si>
  <si>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</si>
  <si>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</si>
  <si>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</si>
  <si>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</si>
  <si>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</si>
  <si>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</si>
  <si>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</si>
  <si>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</si>
  <si>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</si>
  <si>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</si>
  <si>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</si>
  <si>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</si>
  <si>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</si>
  <si>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</si>
  <si>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</si>
  <si>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</si>
  <si>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</si>
  <si>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</si>
  <si>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</si>
  <si>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</si>
  <si>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</si>
  <si>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</si>
  <si>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</si>
  <si>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</si>
  <si>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</si>
  <si>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</si>
  <si>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</si>
  <si>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</si>
  <si>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</si>
  <si>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</si>
  <si>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</si>
  <si>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</si>
  <si>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</si>
  <si>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</si>
  <si>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</si>
  <si>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</si>
  <si>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</si>
  <si>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</si>
  <si>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</si>
  <si>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</si>
  <si>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</si>
  <si>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</si>
  <si>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</si>
  <si>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</si>
  <si>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</si>
  <si>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</si>
  <si>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</si>
  <si>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</si>
  <si>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</si>
  <si>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</si>
  <si>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</si>
  <si>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</si>
  <si>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</si>
  <si>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</si>
  <si>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</si>
  <si>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</si>
  <si>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</si>
  <si>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</si>
  <si>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</si>
  <si>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</si>
  <si>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</si>
  <si>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</si>
  <si>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</si>
  <si>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</si>
  <si>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</si>
  <si>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</si>
  <si>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</si>
  <si>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</si>
  <si>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</si>
  <si>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</si>
  <si>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</si>
  <si>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</si>
  <si>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</si>
  <si>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</si>
  <si>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</si>
  <si>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</si>
  <si>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</si>
  <si>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</si>
  <si>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</si>
  <si>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</si>
  <si>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</si>
  <si>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</si>
  <si>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</si>
  <si>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</si>
  <si>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</si>
  <si>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</si>
  <si>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</si>
  <si>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</si>
  <si>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</si>
  <si>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</si>
  <si>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</si>
  <si>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</si>
  <si>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</si>
  <si>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</si>
  <si>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</si>
  <si>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</si>
  <si>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</si>
  <si>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</si>
  <si>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</si>
  <si>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</si>
  <si>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</si>
  <si>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</si>
  <si>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</si>
  <si>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</si>
  <si>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</si>
  <si>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</si>
  <si>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</si>
  <si>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</si>
  <si>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</si>
  <si>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</si>
  <si>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</si>
  <si>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</si>
  <si>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</si>
  <si>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</si>
  <si>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</si>
  <si>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</si>
  <si>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</si>
  <si>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</si>
  <si>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</si>
  <si>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</si>
  <si>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</si>
  <si>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</si>
  <si>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</si>
  <si>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</si>
  <si>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</si>
  <si>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</si>
  <si>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</si>
  <si>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</si>
  <si>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</si>
  <si>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</si>
  <si>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</si>
  <si>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</si>
  <si>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</si>
  <si>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</si>
  <si>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</si>
  <si>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</si>
  <si>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</si>
  <si>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</si>
  <si>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</si>
  <si>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</si>
  <si>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</si>
  <si>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</si>
  <si>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</si>
  <si>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</si>
  <si>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</si>
  <si>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</si>
  <si>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</si>
  <si>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</si>
  <si>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</si>
  <si>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</si>
  <si>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</si>
  <si>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</si>
  <si>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</si>
  <si>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</si>
  <si>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</si>
  <si>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</si>
  <si>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</si>
  <si>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</si>
  <si>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</si>
  <si>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</si>
  <si>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</si>
  <si>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</si>
  <si>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</si>
  <si>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</si>
  <si>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</si>
  <si>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</si>
  <si>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</si>
  <si>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</si>
  <si>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</si>
  <si>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</si>
  <si>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</si>
  <si>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</si>
  <si>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</si>
  <si>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</si>
  <si>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</si>
  <si>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</si>
  <si>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</si>
  <si>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</si>
  <si>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</si>
  <si>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</si>
  <si>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</si>
  <si>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</si>
  <si>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</si>
  <si>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</si>
  <si>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</si>
  <si>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</si>
  <si>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</si>
  <si>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</si>
  <si>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</si>
  <si>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</si>
  <si>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</si>
  <si>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</si>
  <si>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</si>
  <si>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</si>
  <si>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</si>
  <si>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</si>
  <si>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</si>
  <si>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</si>
  <si>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</si>
  <si>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</si>
  <si>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</si>
  <si>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</si>
  <si>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</si>
  <si>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</si>
  <si>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</si>
  <si>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</si>
  <si>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</si>
  <si>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</si>
  <si>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</si>
  <si>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</si>
  <si>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</si>
  <si>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</si>
  <si>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</si>
  <si>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</si>
  <si>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</si>
  <si>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</si>
  <si>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</si>
  <si>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</si>
  <si>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</si>
  <si>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</si>
  <si>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</si>
  <si>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</si>
  <si>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</si>
  <si>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</si>
  <si>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</si>
  <si>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</si>
  <si>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</si>
  <si>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</si>
  <si>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</si>
  <si>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</si>
  <si>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</si>
  <si>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</si>
  <si>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</si>
  <si>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</si>
  <si>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</si>
  <si>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</si>
  <si>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</si>
  <si>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</si>
  <si>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</si>
  <si>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</si>
  <si>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</si>
  <si>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</si>
  <si>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</si>
  <si>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</si>
  <si>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</si>
  <si>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</si>
  <si>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</si>
  <si>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</si>
  <si>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</si>
  <si>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</si>
  <si>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</si>
  <si>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</si>
  <si>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</si>
  <si>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</si>
  <si>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</si>
  <si>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</si>
  <si>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</si>
  <si>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</si>
  <si>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</si>
  <si>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</si>
  <si>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</si>
  <si>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</si>
  <si>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</si>
  <si>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</si>
  <si>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</si>
  <si>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</si>
  <si>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</si>
  <si>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</si>
  <si>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</si>
  <si>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</si>
  <si>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</si>
  <si>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</si>
  <si>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</si>
  <si>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</si>
  <si>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</si>
  <si>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</si>
  <si>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</si>
  <si>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</si>
  <si>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</si>
  <si>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</si>
  <si>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</si>
  <si>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</si>
  <si>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</si>
  <si>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</si>
  <si>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</si>
  <si>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</si>
  <si>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</si>
  <si>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</si>
  <si>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</si>
  <si>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</si>
  <si>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</si>
  <si>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</si>
  <si>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</si>
  <si>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</si>
  <si>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</si>
  <si>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</si>
  <si>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</si>
  <si>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</si>
  <si>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</si>
  <si>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</si>
  <si>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</si>
  <si>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</si>
  <si>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</si>
  <si>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</si>
  <si>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</si>
  <si>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</si>
  <si>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</si>
  <si>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</si>
  <si>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</si>
  <si>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</si>
  <si>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</si>
  <si>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</si>
  <si>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</si>
  <si>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</si>
  <si>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</si>
  <si>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</si>
  <si>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</si>
  <si>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</si>
  <si>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</si>
  <si>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</si>
  <si>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</si>
  <si>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</si>
  <si>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</si>
  <si>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</si>
  <si>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</si>
  <si>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</si>
  <si>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</si>
  <si>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</si>
  <si>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</si>
  <si>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</si>
  <si>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</si>
  <si>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</si>
  <si>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</si>
  <si>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</si>
  <si>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</si>
  <si>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</si>
  <si>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</si>
  <si>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</si>
  <si>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</si>
  <si>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</si>
  <si>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</si>
  <si>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</si>
  <si>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</si>
  <si>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</si>
  <si>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</si>
  <si>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</si>
  <si>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</si>
  <si>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</si>
  <si>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</si>
  <si>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</si>
  <si>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</si>
  <si>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</si>
  <si>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</si>
  <si>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</si>
  <si>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</si>
  <si>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</si>
  <si>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</si>
  <si>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</si>
  <si>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</si>
  <si>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</si>
  <si>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</si>
  <si>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</si>
  <si>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</si>
  <si>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</si>
  <si>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</si>
  <si>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</si>
  <si>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</si>
  <si>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</si>
  <si>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</si>
  <si>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</si>
  <si>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</si>
  <si>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</si>
  <si>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</si>
  <si>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</si>
  <si>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</si>
  <si>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</si>
  <si>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</si>
  <si>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</si>
  <si>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</si>
  <si>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</si>
  <si>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</si>
  <si>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</si>
  <si>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</si>
  <si>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</si>
  <si>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</si>
  <si>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</si>
  <si>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</si>
  <si>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</si>
  <si>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</si>
  <si>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</si>
  <si>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</si>
  <si>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</si>
  <si>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</si>
  <si>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</si>
  <si>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</si>
  <si>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</si>
  <si>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</si>
  <si>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</si>
  <si>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</si>
  <si>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</si>
  <si>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</si>
  <si>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</si>
  <si>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</si>
  <si>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</si>
  <si>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</si>
  <si>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</si>
  <si>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</si>
  <si>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</si>
  <si>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</si>
  <si>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</si>
  <si>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</si>
  <si>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</si>
  <si>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</si>
  <si>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</si>
  <si>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</si>
  <si>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</si>
  <si>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</si>
  <si>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</si>
  <si>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</si>
  <si>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</si>
  <si>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</si>
  <si>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</si>
  <si>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</si>
  <si>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</si>
  <si>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</si>
  <si>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</si>
  <si>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</si>
  <si>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</si>
  <si>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</si>
  <si>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</si>
  <si>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</si>
  <si>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</si>
  <si>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</si>
  <si>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</si>
  <si>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</si>
  <si>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</si>
  <si>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</si>
  <si>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</si>
  <si>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</si>
  <si>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</si>
  <si>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</si>
  <si>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</si>
  <si>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</si>
  <si>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</si>
  <si>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</si>
  <si>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</si>
  <si>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</si>
  <si>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</si>
  <si>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</si>
  <si>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</si>
  <si>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</si>
  <si>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</si>
  <si>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</si>
  <si>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</si>
  <si>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</si>
  <si>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</si>
  <si>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</si>
  <si>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</si>
  <si>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</si>
  <si>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</si>
  <si>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</si>
  <si>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</si>
  <si>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</si>
  <si>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</si>
  <si>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</si>
  <si>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</si>
  <si>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</si>
  <si>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</si>
  <si>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</si>
  <si>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</si>
  <si>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</si>
  <si>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</si>
  <si>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</si>
  <si>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</si>
  <si>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</si>
  <si>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</si>
  <si>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</si>
  <si>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</si>
  <si>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</si>
  <si>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</si>
  <si>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</si>
  <si>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</si>
  <si>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</si>
  <si>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</si>
  <si>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</si>
  <si>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</si>
  <si>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</si>
  <si>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</si>
  <si>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</si>
  <si>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</si>
  <si>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</si>
  <si>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</si>
  <si>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</si>
  <si>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</si>
  <si>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</si>
  <si>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</si>
  <si>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</si>
  <si>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</si>
  <si>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</si>
  <si>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</si>
  <si>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</si>
  <si>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</si>
  <si>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</si>
  <si>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</si>
  <si>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</si>
  <si>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</si>
  <si>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</si>
  <si>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</si>
  <si>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</si>
  <si>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</si>
  <si>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</si>
  <si>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</si>
  <si>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</si>
  <si>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</si>
  <si>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</si>
  <si>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</si>
  <si>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</si>
  <si>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</si>
  <si>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</si>
  <si>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</si>
  <si>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</si>
  <si>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</si>
  <si>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</si>
  <si>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</si>
  <si>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</si>
  <si>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</si>
  <si>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</si>
  <si>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</si>
  <si>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</si>
  <si>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</si>
  <si>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</si>
  <si>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</si>
  <si>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</si>
  <si>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</si>
  <si>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</si>
  <si>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</si>
  <si>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</si>
  <si>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</si>
  <si>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</si>
  <si>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</si>
  <si>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</si>
  <si>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</si>
  <si>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</si>
  <si>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</si>
  <si>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</si>
  <si>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</si>
  <si>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</si>
  <si>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</si>
  <si>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</si>
  <si>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</si>
  <si>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</si>
  <si>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</si>
  <si>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</si>
  <si>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</si>
  <si>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</si>
  <si>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</si>
  <si>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</si>
  <si>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</si>
  <si>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</si>
  <si>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</si>
  <si>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</si>
  <si>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</si>
  <si>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</si>
  <si>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</si>
  <si>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</si>
  <si>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</si>
  <si>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</si>
  <si>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</si>
  <si>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</si>
  <si>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</si>
  <si>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</si>
  <si>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</si>
  <si>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</si>
  <si>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</si>
  <si>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</si>
  <si>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</si>
  <si>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</si>
  <si>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</si>
  <si>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</si>
  <si>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</si>
  <si>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</si>
  <si>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</si>
  <si>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</si>
  <si>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</si>
  <si>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</si>
  <si>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</si>
  <si>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</si>
  <si>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</si>
  <si>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</si>
  <si>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</si>
  <si>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</si>
  <si>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</si>
  <si>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</si>
  <si>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</si>
  <si>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</si>
  <si>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</si>
  <si>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</si>
  <si>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</si>
  <si>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</si>
  <si>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</si>
  <si>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</si>
  <si>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</si>
  <si>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</si>
  <si>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</si>
  <si>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</si>
  <si>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</si>
  <si>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</si>
  <si>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</si>
  <si>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</si>
  <si>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</si>
  <si>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</si>
  <si>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</si>
  <si>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</si>
  <si>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</si>
  <si>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</si>
  <si>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</si>
  <si>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</si>
  <si>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</si>
  <si>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</si>
  <si>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</si>
  <si>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</si>
  <si>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</si>
  <si>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</si>
  <si>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</si>
  <si>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</si>
  <si>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</si>
  <si>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</si>
  <si>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</si>
  <si>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</si>
  <si>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</si>
  <si>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</si>
  <si>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</si>
  <si>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</si>
  <si>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</si>
  <si>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</si>
  <si>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</si>
  <si>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</si>
  <si>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</si>
  <si>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</si>
  <si>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</si>
  <si>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</si>
  <si>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</si>
  <si>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</si>
  <si>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</si>
  <si>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</si>
  <si>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</si>
  <si>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</si>
  <si>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</si>
  <si>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</si>
  <si>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</si>
  <si>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</si>
  <si>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</si>
  <si>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</si>
  <si>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</si>
  <si>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</si>
  <si>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</si>
  <si>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</si>
  <si>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</si>
  <si>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</si>
  <si>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</si>
  <si>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</si>
  <si>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</si>
  <si>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</si>
  <si>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</si>
  <si>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</si>
  <si>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</si>
  <si>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</si>
  <si>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</si>
  <si>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</si>
  <si>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</si>
  <si>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</si>
  <si>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</si>
  <si>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</si>
  <si>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</si>
  <si>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</si>
  <si>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</si>
  <si>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</si>
  <si>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</si>
  <si>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</si>
  <si>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</si>
  <si>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</si>
  <si>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</si>
  <si>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</si>
  <si>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</si>
  <si>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</si>
  <si>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</si>
  <si>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</si>
  <si>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</si>
  <si>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</si>
  <si>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</si>
  <si>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</si>
  <si>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</si>
  <si>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</si>
  <si>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</si>
  <si>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</si>
  <si>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</si>
  <si>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</si>
  <si>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</si>
  <si>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</si>
  <si>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</si>
  <si>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</si>
  <si>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</si>
  <si>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</si>
  <si>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</si>
  <si>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</si>
  <si>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</si>
  <si>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</si>
  <si>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</si>
  <si>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</si>
  <si>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</si>
  <si>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</si>
  <si>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</si>
  <si>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</si>
  <si>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</si>
  <si>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</si>
  <si>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</si>
  <si>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</si>
  <si>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</si>
  <si>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</si>
  <si>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</si>
  <si>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</si>
  <si>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</si>
  <si>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</si>
  <si>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</si>
  <si>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</si>
  <si>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</si>
  <si>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</si>
  <si>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</si>
  <si>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</si>
  <si>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</si>
  <si>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</si>
  <si>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</si>
  <si>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</si>
  <si>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</si>
  <si>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</si>
  <si>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</si>
  <si>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</si>
  <si>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</si>
  <si>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</si>
  <si>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</si>
  <si>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</si>
  <si>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</si>
  <si>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</si>
  <si>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</si>
  <si>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</si>
  <si>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</si>
  <si>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</si>
  <si>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</si>
  <si>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</si>
  <si>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</si>
  <si>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</si>
  <si>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</si>
  <si>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</si>
  <si>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</si>
  <si>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</si>
  <si>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</si>
  <si>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</si>
  <si>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</si>
  <si>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</si>
  <si>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</si>
  <si>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</si>
  <si>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</si>
  <si>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</si>
  <si>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</si>
  <si>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</si>
  <si>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</si>
  <si>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</si>
  <si>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</si>
  <si>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</si>
  <si>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</si>
  <si>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</si>
  <si>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</si>
  <si>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</si>
  <si>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</si>
  <si>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</si>
  <si>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</si>
  <si>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</si>
  <si>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</si>
  <si>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</si>
  <si>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</si>
  <si>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</si>
  <si>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</si>
  <si>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</si>
  <si>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</si>
  <si>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</si>
  <si>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</si>
  <si>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</si>
  <si>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</si>
  <si>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</si>
  <si>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</si>
  <si>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</si>
  <si>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</si>
  <si>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</si>
  <si>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</si>
  <si>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</si>
  <si>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</si>
  <si>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</si>
  <si>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</si>
  <si>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</si>
  <si>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</si>
  <si>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</si>
  <si>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</si>
  <si>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</si>
  <si>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</si>
  <si>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</si>
  <si>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</si>
  <si>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</si>
  <si>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</si>
  <si>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</si>
  <si>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</si>
  <si>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</si>
  <si>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</si>
  <si>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</si>
  <si>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</si>
  <si>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</si>
  <si>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</si>
  <si>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</si>
  <si>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</si>
  <si>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</si>
  <si>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</si>
  <si>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</si>
  <si>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</si>
  <si>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</si>
  <si>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</si>
  <si>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</si>
  <si>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</si>
  <si>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</si>
  <si>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</si>
  <si>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</si>
  <si>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</si>
  <si>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</si>
  <si>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</si>
  <si>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</si>
  <si>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</si>
  <si>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</si>
  <si>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</si>
  <si>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</si>
  <si>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</si>
  <si>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</si>
  <si>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</si>
  <si>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</si>
  <si>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</si>
  <si>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</si>
  <si>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</si>
  <si>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</si>
  <si>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</si>
  <si>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</si>
  <si>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</si>
  <si>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</si>
  <si>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</si>
  <si>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</si>
  <si>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</si>
  <si>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</si>
  <si>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</si>
  <si>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</si>
  <si>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</si>
  <si>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</si>
  <si>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</si>
  <si>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</si>
  <si>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</si>
  <si>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</si>
  <si>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</si>
  <si>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</si>
  <si>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</si>
  <si>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</si>
  <si>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</si>
  <si>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</si>
  <si>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</si>
  <si>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</si>
  <si>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</si>
  <si>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</si>
  <si>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</si>
  <si>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</si>
  <si>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</si>
  <si>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</si>
  <si>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</si>
  <si>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</si>
  <si>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</si>
  <si>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</si>
  <si>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</si>
  <si>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</si>
  <si>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</si>
  <si>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</si>
  <si>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</si>
  <si>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</si>
  <si>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</si>
  <si>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</si>
  <si>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</si>
  <si>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</si>
  <si>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</si>
  <si>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</si>
  <si>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</si>
  <si>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</si>
  <si>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</si>
  <si>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</si>
  <si>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</si>
  <si>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</si>
  <si>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</si>
  <si>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</si>
  <si>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</si>
  <si>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</si>
  <si>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</si>
  <si>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</si>
  <si>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</si>
  <si>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</si>
  <si>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</si>
  <si>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</si>
  <si>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</si>
  <si>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</si>
  <si>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</si>
  <si>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</si>
  <si>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</si>
  <si>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</si>
  <si>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</si>
  <si>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</si>
  <si>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</si>
  <si>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</si>
  <si>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</si>
  <si>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</si>
  <si>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</si>
  <si>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</si>
  <si>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</si>
  <si>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</si>
  <si>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</si>
  <si>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</si>
  <si>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</si>
  <si>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</si>
  <si>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</si>
  <si>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</si>
  <si>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</si>
  <si>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</si>
  <si>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</si>
  <si>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</si>
  <si>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</si>
  <si>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</si>
  <si>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</si>
  <si>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</si>
  <si>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</si>
  <si>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</si>
  <si>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</si>
  <si>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</si>
  <si>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</si>
  <si>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</si>
  <si>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</si>
  <si>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</si>
  <si>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</si>
  <si>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</si>
  <si>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</si>
  <si>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</si>
  <si>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</si>
  <si>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</si>
  <si>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</si>
  <si>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</si>
  <si>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</si>
  <si>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</si>
  <si>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</si>
  <si>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</si>
  <si>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</si>
  <si>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</si>
  <si>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</si>
  <si>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</si>
  <si>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</si>
  <si>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</si>
  <si>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</si>
  <si>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</si>
  <si>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</si>
  <si>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</si>
  <si>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</si>
  <si>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</si>
  <si>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</si>
  <si>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</si>
  <si>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</si>
  <si>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</si>
  <si>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</si>
  <si>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</si>
  <si>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</si>
  <si>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</si>
  <si>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</si>
  <si>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</si>
  <si>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</si>
  <si>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</si>
  <si>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</si>
  <si>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</si>
  <si>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</si>
  <si>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</si>
  <si>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</si>
  <si>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</si>
  <si>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</si>
  <si>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</si>
  <si>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</si>
  <si>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</si>
  <si>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</si>
  <si>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</si>
  <si>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</si>
  <si>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</si>
  <si>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</si>
  <si>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</si>
  <si>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</si>
  <si>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</si>
  <si>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</si>
  <si>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</si>
  <si>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</si>
  <si>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</si>
  <si>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</si>
  <si>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</si>
  <si>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</si>
  <si>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</si>
  <si>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</si>
  <si>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</si>
  <si>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</si>
  <si>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</si>
  <si>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</si>
  <si>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</si>
  <si>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</si>
  <si>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</si>
  <si>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</si>
  <si>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</si>
  <si>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</si>
  <si>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</si>
  <si>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</si>
  <si>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</si>
  <si>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</si>
  <si>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</si>
  <si>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</si>
  <si>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</si>
  <si>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</si>
  <si>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</si>
  <si>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</si>
  <si>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</si>
  <si>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</si>
  <si>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</si>
  <si>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</si>
  <si>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</si>
  <si>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</si>
  <si>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</si>
  <si>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</si>
  <si>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</si>
  <si>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</si>
  <si>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</si>
  <si>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</si>
  <si>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</si>
  <si>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</si>
  <si>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</si>
  <si>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</si>
  <si>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</si>
  <si>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</si>
  <si>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</si>
  <si>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</si>
  <si>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</si>
  <si>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</si>
  <si>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</si>
  <si>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</si>
  <si>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</si>
  <si>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</si>
  <si>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</si>
  <si>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</si>
  <si>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</si>
  <si>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</si>
  <si>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</si>
  <si>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</si>
  <si>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</si>
  <si>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</si>
  <si>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</si>
  <si>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</si>
  <si>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</si>
  <si>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</si>
  <si>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</si>
  <si>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</si>
  <si>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</si>
  <si>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</si>
  <si>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</si>
  <si>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</si>
  <si>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</si>
  <si>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</si>
  <si>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</si>
  <si>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</si>
  <si>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</si>
  <si>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</si>
  <si>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</si>
  <si>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</si>
  <si>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</si>
  <si>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</si>
  <si>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</si>
  <si>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</si>
  <si>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</si>
  <si>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</si>
  <si>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</si>
  <si>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</si>
  <si>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</si>
  <si>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</si>
  <si>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</si>
  <si>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</si>
  <si>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</si>
  <si>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</si>
  <si>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</si>
  <si>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</si>
  <si>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</si>
  <si>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</si>
  <si>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</si>
  <si>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</si>
  <si>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</si>
  <si>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</si>
  <si>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</si>
  <si>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</si>
  <si>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</si>
  <si>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</si>
  <si>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</si>
  <si>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</si>
  <si>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</si>
  <si>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</si>
  <si>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</si>
  <si>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</si>
  <si>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</si>
  <si>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</si>
  <si>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</si>
  <si>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</si>
  <si>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</si>
  <si>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</si>
  <si>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</si>
  <si>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</si>
  <si>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</si>
  <si>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</si>
  <si>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</si>
  <si>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</si>
  <si>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</si>
  <si>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</si>
  <si>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</si>
  <si>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</si>
  <si>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</si>
  <si>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</si>
  <si>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</si>
  <si>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</si>
  <si>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</si>
  <si>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</si>
  <si>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</si>
  <si>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</si>
  <si>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</si>
  <si>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</si>
  <si>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</si>
  <si>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</si>
  <si>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</si>
  <si>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</si>
  <si>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</si>
  <si>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</si>
  <si>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</si>
  <si>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</si>
  <si>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</si>
  <si>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</si>
  <si>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</si>
  <si>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</si>
  <si>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</si>
  <si>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</si>
  <si>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</si>
  <si>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</si>
  <si>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</si>
  <si>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</si>
  <si>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</si>
  <si>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</si>
  <si>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</si>
  <si>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</si>
  <si>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</si>
  <si>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</si>
  <si>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</si>
  <si>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</si>
  <si>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</si>
  <si>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</si>
  <si>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</si>
  <si>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</si>
  <si>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</si>
  <si>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</si>
  <si>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</si>
  <si>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</si>
  <si>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</si>
  <si>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</si>
  <si>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</si>
  <si>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</si>
  <si>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</si>
  <si>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</si>
  <si>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</si>
  <si>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</si>
  <si>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</si>
  <si>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</si>
  <si>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</si>
  <si>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</si>
  <si>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</si>
  <si>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</si>
  <si>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</si>
  <si>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</si>
  <si>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</si>
  <si>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</si>
  <si>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</si>
  <si>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</si>
  <si>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</si>
  <si>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</si>
  <si>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</si>
  <si>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</si>
  <si>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</si>
  <si>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</si>
  <si>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</si>
  <si>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</si>
  <si>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</si>
  <si>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</si>
  <si>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</si>
  <si>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</si>
  <si>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</si>
  <si>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</si>
  <si>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</si>
  <si>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</si>
  <si>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</si>
  <si>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</si>
  <si>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</si>
  <si>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</si>
  <si>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</si>
  <si>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</si>
  <si>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</si>
  <si>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</si>
  <si>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</si>
  <si>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</si>
  <si>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</si>
  <si>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</si>
  <si>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</si>
  <si>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</si>
  <si>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</si>
  <si>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</si>
  <si>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</si>
  <si>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</si>
  <si>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</si>
  <si>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</si>
  <si>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</si>
  <si>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</si>
  <si>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</si>
  <si>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</si>
  <si>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</si>
  <si>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</si>
  <si>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</si>
  <si>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</si>
  <si>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</si>
  <si>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</si>
  <si>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</si>
  <si>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</si>
  <si>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</si>
  <si>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</si>
  <si>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</si>
  <si>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</si>
  <si>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</si>
  <si>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</si>
  <si>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</si>
  <si>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</si>
  <si>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</si>
  <si>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</si>
  <si>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</si>
  <si>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</si>
  <si>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</si>
  <si>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</si>
  <si>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</si>
  <si>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</si>
  <si>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</si>
  <si>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</si>
  <si>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</si>
  <si>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</si>
  <si>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</si>
  <si>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</si>
  <si>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</si>
  <si>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</si>
  <si>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</si>
  <si>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</si>
  <si>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</si>
  <si>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</si>
  <si>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</si>
  <si>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</si>
  <si>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</si>
  <si>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</si>
  <si>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</si>
  <si>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</si>
  <si>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</si>
  <si>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</si>
  <si>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</si>
  <si>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</si>
  <si>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</si>
  <si>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</si>
  <si>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</si>
  <si>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</si>
  <si>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</si>
  <si>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</si>
  <si>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</si>
  <si>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</si>
  <si>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</si>
  <si>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</si>
  <si>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</si>
  <si>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</si>
  <si>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</si>
  <si>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</si>
  <si>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</si>
  <si>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</si>
  <si>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</si>
  <si>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</si>
  <si>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</si>
  <si>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</si>
  <si>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</si>
  <si>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</si>
  <si>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</si>
  <si>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</si>
  <si>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</si>
  <si>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</si>
  <si>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</si>
  <si>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</si>
  <si>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</si>
  <si>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</si>
  <si>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</si>
  <si>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</si>
  <si>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</si>
  <si>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</si>
  <si>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</si>
  <si>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</si>
  <si>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</si>
  <si>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</si>
  <si>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</si>
  <si>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</si>
  <si>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</si>
  <si>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</si>
  <si>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</si>
  <si>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</si>
  <si>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</si>
  <si>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</si>
  <si>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</si>
  <si>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</si>
  <si>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</si>
  <si>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</si>
  <si>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</si>
  <si>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</si>
  <si>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</si>
  <si>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</si>
  <si>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</si>
  <si>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</si>
  <si>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</si>
  <si>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</si>
  <si>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</si>
  <si>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</si>
  <si>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</si>
  <si>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</si>
  <si>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</si>
  <si>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</si>
  <si>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</si>
  <si>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</si>
  <si>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</si>
  <si>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</si>
  <si>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</si>
  <si>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</si>
  <si>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</si>
  <si>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</si>
  <si>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</si>
  <si>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</si>
  <si>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</si>
  <si>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</si>
  <si>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</si>
  <si>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</si>
  <si>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</si>
  <si>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</si>
  <si>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</si>
  <si>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</si>
  <si>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</si>
  <si>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</si>
  <si>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</si>
  <si>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</si>
  <si>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</si>
  <si>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</si>
  <si>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</si>
  <si>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</si>
  <si>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</si>
  <si>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</si>
  <si>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</si>
  <si>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</si>
  <si>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</si>
  <si>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</si>
  <si>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</si>
  <si>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</si>
  <si>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</si>
  <si>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</si>
  <si>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</si>
  <si>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</si>
  <si>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</si>
  <si>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</si>
  <si>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</si>
  <si>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</si>
  <si>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</si>
  <si>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</si>
  <si>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</si>
  <si>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</si>
  <si>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</si>
  <si>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</si>
  <si>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</si>
  <si>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</si>
  <si>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</si>
  <si>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</si>
  <si>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</si>
  <si>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</si>
  <si>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</si>
  <si>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</si>
  <si>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</si>
  <si>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</si>
  <si>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</si>
  <si>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</si>
  <si>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</si>
  <si>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</si>
  <si>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</si>
  <si>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</si>
  <si>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</si>
  <si>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</si>
  <si>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</si>
  <si>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</si>
  <si>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</si>
  <si>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</si>
  <si>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</si>
  <si>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</si>
  <si>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</si>
  <si>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</si>
  <si>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</si>
  <si>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</si>
  <si>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</si>
  <si>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</si>
  <si>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</si>
  <si>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</si>
  <si>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</si>
  <si>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</si>
  <si>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</si>
  <si>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</si>
  <si>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</si>
  <si>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</si>
  <si>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</si>
  <si>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</si>
  <si>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</si>
  <si>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</si>
  <si>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</si>
  <si>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</si>
  <si>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</si>
  <si>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</si>
  <si>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</si>
  <si>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</si>
  <si>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</si>
  <si>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</si>
  <si>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</si>
  <si>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</si>
  <si>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</si>
  <si>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</si>
  <si>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</si>
  <si>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</si>
  <si>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</si>
  <si>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</si>
  <si>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</si>
  <si>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</si>
  <si>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</si>
  <si>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</si>
  <si>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</si>
  <si>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</si>
  <si>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</si>
  <si>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</si>
  <si>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</si>
  <si>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</si>
  <si>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</si>
  <si>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</si>
  <si>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</si>
  <si>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</si>
  <si>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</si>
  <si>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</si>
  <si>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</si>
  <si>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</si>
  <si>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</si>
  <si>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</si>
  <si>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</si>
  <si>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</si>
  <si>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</si>
  <si>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</si>
  <si>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</si>
  <si>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</si>
  <si>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</si>
  <si>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</si>
  <si>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</si>
  <si>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</si>
  <si>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</si>
  <si>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</si>
  <si>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</si>
  <si>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</si>
  <si>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</si>
  <si>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</si>
  <si>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</si>
  <si>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</si>
  <si>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</si>
  <si>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</si>
  <si>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</si>
  <si>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</si>
  <si>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</si>
  <si>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</si>
  <si>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</si>
  <si>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</si>
  <si>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</si>
  <si>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</si>
  <si>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</si>
  <si>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</si>
  <si>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</si>
  <si>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</si>
  <si>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</si>
  <si>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</si>
  <si>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</si>
  <si>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</si>
  <si>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</si>
  <si>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</si>
  <si>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</si>
  <si>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</si>
  <si>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</si>
  <si>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</si>
  <si>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</si>
  <si>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</si>
  <si>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</si>
  <si>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</si>
  <si>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</si>
  <si>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</si>
  <si>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</si>
  <si>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</si>
  <si>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</si>
  <si>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</si>
  <si>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</si>
  <si>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</si>
  <si>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</si>
  <si>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</si>
  <si>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</si>
  <si>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</si>
  <si>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</si>
  <si>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</si>
  <si>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</si>
  <si>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</si>
  <si>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</si>
  <si>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</si>
  <si>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</si>
  <si>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</si>
  <si>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</si>
  <si>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</si>
  <si>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</si>
  <si>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</si>
  <si>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</si>
  <si>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</si>
  <si>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</si>
  <si>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</si>
  <si>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</si>
  <si>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</si>
  <si>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</si>
  <si>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</si>
  <si>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</si>
  <si>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</si>
  <si>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</si>
  <si>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</si>
  <si>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</si>
  <si>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</si>
  <si>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</si>
  <si>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</si>
  <si>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</si>
  <si>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</si>
  <si>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</si>
  <si>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</si>
  <si>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</si>
  <si>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</si>
  <si>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</si>
  <si>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</si>
  <si>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</si>
  <si>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</si>
  <si>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</si>
  <si>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</si>
  <si>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</si>
  <si>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</si>
  <si>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</si>
  <si>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</si>
  <si>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</si>
  <si>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</si>
  <si>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</si>
  <si>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</si>
  <si>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</si>
  <si>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</si>
  <si>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</si>
  <si>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</si>
  <si>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</si>
  <si>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</si>
  <si>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</si>
  <si>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</si>
  <si>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</si>
  <si>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</si>
  <si>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</si>
  <si>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</si>
  <si>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</si>
  <si>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</si>
  <si>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</si>
  <si>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</si>
  <si>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</si>
  <si>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</si>
  <si>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</si>
  <si>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</si>
  <si>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</si>
  <si>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</si>
  <si>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</si>
  <si>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</si>
  <si>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</si>
  <si>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</si>
  <si>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</si>
  <si>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</si>
  <si>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</si>
  <si>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</si>
  <si>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</si>
  <si>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</si>
  <si>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</si>
  <si>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</si>
  <si>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</si>
  <si>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</si>
  <si>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</si>
  <si>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</si>
  <si>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</si>
  <si>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</si>
  <si>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</si>
  <si>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</si>
  <si>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</si>
  <si>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</si>
  <si>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</si>
  <si>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</si>
  <si>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</si>
  <si>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</si>
  <si>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</si>
  <si>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</si>
  <si>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</si>
  <si>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</si>
  <si>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</si>
  <si>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</si>
  <si>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</si>
  <si>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</si>
  <si>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</si>
  <si>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</si>
  <si>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</si>
  <si>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</si>
  <si>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</si>
  <si>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</si>
  <si>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</si>
  <si>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</si>
  <si>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</si>
  <si>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</si>
  <si>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</si>
  <si>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</si>
  <si>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</si>
  <si>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</si>
  <si>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</si>
  <si>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</si>
  <si>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</si>
  <si>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</si>
  <si>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</si>
  <si>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</si>
  <si>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</si>
  <si>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</si>
  <si>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</si>
  <si>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</si>
  <si>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</si>
  <si>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</si>
  <si>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</si>
  <si>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</si>
  <si>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</si>
  <si>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</si>
  <si>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</si>
  <si>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</si>
  <si>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</si>
  <si>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</si>
  <si>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</si>
  <si>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</si>
  <si>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</si>
  <si>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</si>
  <si>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</si>
  <si>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</si>
  <si>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</si>
  <si>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</si>
  <si>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</si>
  <si>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</si>
  <si>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</si>
  <si>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</si>
  <si>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</si>
  <si>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</si>
  <si>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</si>
  <si>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</si>
  <si>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</si>
  <si>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</si>
  <si>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</si>
  <si>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</si>
  <si>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</si>
  <si>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</si>
  <si>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</si>
  <si>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</si>
  <si>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</si>
  <si>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</si>
  <si>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</si>
  <si>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</si>
  <si>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</si>
  <si>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</si>
  <si>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</si>
  <si>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</si>
  <si>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</si>
  <si>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</si>
  <si>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</si>
  <si>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</si>
  <si>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</si>
  <si>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</si>
  <si>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</si>
  <si>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</si>
  <si>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</si>
  <si>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</si>
  <si>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</si>
  <si>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</si>
  <si>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</si>
  <si>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</si>
  <si>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</si>
  <si>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</si>
  <si>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</si>
  <si>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</si>
  <si>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</si>
  <si>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</si>
  <si>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</si>
  <si>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</si>
  <si>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</si>
  <si>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</si>
  <si>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</si>
  <si>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</si>
  <si>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</si>
  <si>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</si>
  <si>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</si>
  <si>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</si>
  <si>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</si>
  <si>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</si>
  <si>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</si>
  <si>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</si>
  <si>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</si>
  <si>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</si>
  <si>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</si>
  <si>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</si>
  <si>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</si>
  <si>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</si>
  <si>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</si>
  <si>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</si>
  <si>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</si>
  <si>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</si>
  <si>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</si>
  <si>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</si>
  <si>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</si>
  <si>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</si>
  <si>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</si>
  <si>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</si>
  <si>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</si>
  <si>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</si>
  <si>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</si>
  <si>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</si>
  <si>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</si>
  <si>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</si>
  <si>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</si>
  <si>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</si>
  <si>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</si>
  <si>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</si>
  <si>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</si>
  <si>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</si>
  <si>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</si>
  <si>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</si>
  <si>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</si>
  <si>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</si>
  <si>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</si>
  <si>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</si>
  <si>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</si>
  <si>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</si>
  <si>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</si>
  <si>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</si>
  <si>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</si>
  <si>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</si>
  <si>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</si>
  <si>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</si>
  <si>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</si>
  <si>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</si>
  <si>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</si>
  <si>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</si>
  <si>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</si>
  <si>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</si>
  <si>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</si>
  <si>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</si>
  <si>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</si>
  <si>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</si>
  <si>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</si>
  <si>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</si>
  <si>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</si>
  <si>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</si>
  <si>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</si>
  <si>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</si>
  <si>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</si>
  <si>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</si>
  <si>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</si>
  <si>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</si>
  <si>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</si>
  <si>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</si>
  <si>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</si>
  <si>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</si>
  <si>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</si>
  <si>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</si>
  <si>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</si>
  <si>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</si>
  <si>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</si>
  <si>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</si>
  <si>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</si>
  <si>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</si>
  <si>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</si>
  <si>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</si>
  <si>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</si>
  <si>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</si>
  <si>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</si>
  <si>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</si>
  <si>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</si>
  <si>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</si>
  <si>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</si>
  <si>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</si>
  <si>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</si>
  <si>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</si>
  <si>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</si>
  <si>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</si>
  <si>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</si>
  <si>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</si>
  <si>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</si>
  <si>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</si>
  <si>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</si>
  <si>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</si>
  <si>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</si>
  <si>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</si>
  <si>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</si>
  <si>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</si>
  <si>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</si>
  <si>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</si>
  <si>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</si>
  <si>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</si>
  <si>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</si>
  <si>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</si>
  <si>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</si>
  <si>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</si>
  <si>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</si>
  <si>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</si>
  <si>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</si>
  <si>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</si>
  <si>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</si>
  <si>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</si>
  <si>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</si>
  <si>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</si>
  <si>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</si>
  <si>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</si>
  <si>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</si>
  <si>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</si>
  <si>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</si>
  <si>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</si>
  <si>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</si>
  <si>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</si>
  <si>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</si>
  <si>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</si>
  <si>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</si>
  <si>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</si>
  <si>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</si>
  <si>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</si>
  <si>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</si>
  <si>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</si>
  <si>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</si>
  <si>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</si>
  <si>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</si>
  <si>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</si>
  <si>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</si>
  <si>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</si>
  <si>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</si>
  <si>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</si>
  <si>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</si>
  <si>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</si>
  <si>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</si>
  <si>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</si>
  <si>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</si>
  <si>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</si>
  <si>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</si>
  <si>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</si>
  <si>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</si>
  <si>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</si>
  <si>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</si>
  <si>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</si>
  <si>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</si>
  <si>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</si>
  <si>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</si>
  <si>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</si>
  <si>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</si>
  <si>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</si>
  <si>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</si>
  <si>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</si>
  <si>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</si>
  <si>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</si>
  <si>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</si>
  <si>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</si>
  <si>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</si>
  <si>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</si>
  <si>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</si>
  <si>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</si>
  <si>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</si>
  <si>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</si>
  <si>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</si>
  <si>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</si>
  <si>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</si>
  <si>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</si>
  <si>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</si>
  <si>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</si>
  <si>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</si>
  <si>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</si>
  <si>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</si>
  <si>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</si>
  <si>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</si>
  <si>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</si>
  <si>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</si>
  <si>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</si>
  <si>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</si>
  <si>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</si>
  <si>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</si>
  <si>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</si>
  <si>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</si>
  <si>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</si>
  <si>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</si>
  <si>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</si>
  <si>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</si>
  <si>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</si>
  <si>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</si>
  <si>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</si>
  <si>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</si>
  <si>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</si>
  <si>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</si>
  <si>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</si>
  <si>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</si>
  <si>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</si>
  <si>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</si>
  <si>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</si>
  <si>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</si>
  <si>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</si>
  <si>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</si>
  <si>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</si>
  <si>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</si>
  <si>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</si>
  <si>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</si>
  <si>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</si>
  <si>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</si>
  <si>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</si>
  <si>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</si>
  <si>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</si>
  <si>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</si>
  <si>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</si>
  <si>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</si>
  <si>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</si>
  <si>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</si>
  <si>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</si>
  <si>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</si>
  <si>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</si>
  <si>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</si>
  <si>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</si>
  <si>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</si>
  <si>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</si>
  <si>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</si>
  <si>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</si>
  <si>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</si>
  <si>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</si>
  <si>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</si>
  <si>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</si>
  <si>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</si>
  <si>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</si>
  <si>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</si>
  <si>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</si>
  <si>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</si>
  <si>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</si>
  <si>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</si>
  <si>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</si>
  <si>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</si>
  <si>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</si>
  <si>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</si>
  <si>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</si>
  <si>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</si>
  <si>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</si>
  <si>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</si>
  <si>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</si>
  <si>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</si>
  <si>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</si>
  <si>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</si>
  <si>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</si>
  <si>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</si>
  <si>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</si>
  <si>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</si>
  <si>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</si>
  <si>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</si>
  <si>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</si>
  <si>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</si>
  <si>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</si>
  <si>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</si>
  <si>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</si>
  <si>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</si>
  <si>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</si>
  <si>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</si>
  <si>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</si>
  <si>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</si>
  <si>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</si>
  <si>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</si>
  <si>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</si>
  <si>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</si>
  <si>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</si>
  <si>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</si>
  <si>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</si>
  <si>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</si>
  <si>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</si>
  <si>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</si>
  <si>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</si>
  <si>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</si>
  <si>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</si>
  <si>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</si>
  <si>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</si>
  <si>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</si>
  <si>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</si>
  <si>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</si>
  <si>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</si>
  <si>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</si>
  <si>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</si>
  <si>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</si>
  <si>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</si>
  <si>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</si>
  <si>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</si>
  <si>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</si>
  <si>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</si>
  <si>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</si>
  <si>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</si>
  <si>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</si>
  <si>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</si>
  <si>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</si>
  <si>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</si>
  <si>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</si>
  <si>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</si>
  <si>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</si>
  <si>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</si>
  <si>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</si>
  <si>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</si>
  <si>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</si>
  <si>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</si>
  <si>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</si>
  <si>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</si>
  <si>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</si>
  <si>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</si>
  <si>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</si>
  <si>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</si>
  <si>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</si>
  <si>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</si>
  <si>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</si>
  <si>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</si>
  <si>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</si>
  <si>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</si>
  <si>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</si>
  <si>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</si>
  <si>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</si>
  <si>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</si>
  <si>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</si>
  <si>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</si>
  <si>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</si>
  <si>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</si>
  <si>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</si>
  <si>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</si>
  <si>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</si>
  <si>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</si>
  <si>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</si>
  <si>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</si>
  <si>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</si>
  <si>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</si>
  <si>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</si>
  <si>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</si>
  <si>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</si>
  <si>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</si>
  <si>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</si>
  <si>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</si>
  <si>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</si>
  <si>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</si>
  <si>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</si>
  <si>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</si>
  <si>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</si>
  <si>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</si>
  <si>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</si>
  <si>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</si>
  <si>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</si>
  <si>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</si>
  <si>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</si>
  <si>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</si>
  <si>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</si>
  <si>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</si>
  <si>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</si>
  <si>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</si>
  <si>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</si>
  <si>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</si>
  <si>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</si>
  <si>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</si>
  <si>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</si>
  <si>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</si>
  <si>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</si>
  <si>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</si>
  <si>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</si>
  <si>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</si>
  <si>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</si>
  <si>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</si>
  <si>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</si>
  <si>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</si>
  <si>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</si>
  <si>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</si>
  <si>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</si>
  <si>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</si>
  <si>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</si>
  <si>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</si>
  <si>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</si>
  <si>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</si>
  <si>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</si>
  <si>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</si>
  <si>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</si>
  <si>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</si>
  <si>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PCM-20251023-00001888</t>
  </si>
  <si>
    <t>Access issue Hotel closed by ministry of tourism, team got access and found  main power cuble stolen</t>
  </si>
  <si>
    <t>PCM-20251024-00000927</t>
  </si>
  <si>
    <t xml:space="preserve">Power available in sceco mter and owner not available he will coming after 9:00 pm </t>
  </si>
  <si>
    <t>PCM-20251024-00001081</t>
  </si>
  <si>
    <t>ETA 45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</si>
  <si>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</si>
  <si>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</si>
  <si>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</si>
  <si>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</si>
  <si>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</si>
  <si>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</si>
  <si>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PCM-20251024-00000570</t>
  </si>
  <si>
    <t>Telecom alarm (No connection to unit) Today off no one available and Haris will available tomorrow after 9am till zohar prayer</t>
  </si>
  <si>
    <t>PCM-20251024-00001041</t>
  </si>
  <si>
    <t xml:space="preserve">ETA 70 mins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</si>
</sst>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8">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
      <b/>
      <sz val="12"/>
      <name val="Arial"/>
    </font>
    <font>
      <sz val="11"/>
      <color theme="1"/>
      <name val="Aptos"/>
      <charset val="1"/>
    </font>
    <font>
      <sz val="11"/>
      <color theme="1"/>
      <name val="Aptos"/>
      <family val="2"/>
      <charset val="1"/>
    </font>
  </fonts>
  <fills count="22">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
      <patternFill patternType="solid">
        <fgColor rgb="FFDAE9F8"/>
        <bgColor rgb="FF000000"/>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6">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34" fillId="0" borderId="0" xfId="0" applyFont="1"/>
    <xf numFmtId="0" fontId="35" fillId="21" borderId="1" xfId="0" applyFont="1" applyFill="1" applyBorder="1"/>
    <xf numFmtId="0" fontId="36" fillId="0" borderId="0" xfId="0" applyFont="1"/>
    <xf numFmtId="0" fontId="37"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6" totalsRowShown="0" headerRowDxfId="174" dataDxfId="173" headerRowBorderDxfId="171" tableBorderDxfId="172" totalsRowBorderDxfId="170">
  <autoFilter ref="A1:L6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7" totalsRowShown="0" headerRowDxfId="157" dataDxfId="156" headerRowBorderDxfId="154" tableBorderDxfId="155" totalsRowBorderDxfId="153">
  <autoFilter ref="A1:CJ2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3" totalsRowShown="0" headerRowDxfId="64" dataDxfId="63" headerRowBorderDxfId="61" tableBorderDxfId="62">
  <autoFilter ref="A1:L112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36" totalsRowShown="0" headerRowDxfId="48" dataDxfId="47" headerRowBorderDxfId="45" tableBorderDxfId="46" totalsRowBorderDxfId="44">
  <autoFilter ref="A1:L236"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80" totalsRowShown="0" headerRowDxfId="31" dataDxfId="30" headerRowBorderDxfId="28" tableBorderDxfId="29">
  <autoFilter ref="A1:L480"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46" totalsRowShown="0" headerRowDxfId="15" dataDxfId="14" headerRowBorderDxfId="12" tableBorderDxfId="13">
  <autoFilter ref="A1:L146"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6"/>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291.84597662036686</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11.350988194441015</v>
      </c>
      <c r="H3" s="137">
        <v>45943.437442129631</v>
      </c>
      <c r="I3" s="135" t="str">
        <f>IFERROR(VLOOKUP(D3,DB!A:F,6,0),"")</f>
        <v>Generator-SG</v>
      </c>
      <c r="J3" s="135" t="str">
        <f>IFERROR(VLOOKUP(D3,DB!A:G,7,0),"")</f>
        <v>Vandalized</v>
      </c>
      <c r="K3" s="139" t="s">
        <v>39001</v>
      </c>
      <c r="L3" s="140" t="str">
        <f>IFERROR(VLOOKUP(D3,DB!A:I,9,0),"")</f>
        <v>Latis</v>
      </c>
    </row>
    <row r="4" spans="1:15" ht="15" customHeight="1">
      <c r="A4" s="134"/>
      <c r="B4" s="135" t="str">
        <f>IFERROR(VLOOKUP(D4,DB!A:K,11,0),"")</f>
        <v/>
      </c>
      <c r="C4" s="135"/>
      <c r="D4" s="135"/>
      <c r="E4" s="136"/>
      <c r="F4" s="137"/>
      <c r="G4" s="138">
        <f ca="1">IFERROR(NOW()-F4,"")</f>
        <v>45954.794402546293</v>
      </c>
      <c r="H4" s="137"/>
      <c r="I4" s="135" t="str">
        <f>IFERROR(VLOOKUP(D4,DB!A:F,6,0),"")</f>
        <v/>
      </c>
      <c r="J4" s="135" t="str">
        <f>IFERROR(VLOOKUP(D4,DB!A:G,7,0),"")</f>
        <v/>
      </c>
      <c r="K4" s="139"/>
      <c r="L4" s="140" t="str">
        <f>IFERROR(VLOOKUP(D4,DB!A:I,9,0),"")</f>
        <v/>
      </c>
    </row>
    <row r="5" spans="1:15" ht="15" customHeight="1">
      <c r="A5" s="134"/>
      <c r="B5" s="135" t="str">
        <f>IFERROR(VLOOKUP(D5,DB!A:K,11,0),"")</f>
        <v/>
      </c>
      <c r="C5" s="135"/>
      <c r="D5" s="135"/>
      <c r="E5" s="136"/>
      <c r="F5" s="137"/>
      <c r="G5" s="138">
        <f ca="1">IFERROR(NOW()-F5,"")</f>
        <v>45954.794402546293</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45954.794402546293</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45954.794402546293</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45954.794402546293</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45954.794402546293</v>
      </c>
      <c r="H9" s="137"/>
      <c r="I9" s="135" t="str">
        <f>IFERROR(VLOOKUP(D9,DB!A:F,6,0),"")</f>
        <v/>
      </c>
      <c r="J9" s="135" t="str">
        <f>IFERROR(VLOOKUP(D9,DB!A:G,7,0),"")</f>
        <v/>
      </c>
      <c r="K9" s="139"/>
      <c r="L9" s="140" t="str">
        <f>IFERROR(VLOOKUP(D9,DB!A:I,9,0),"")</f>
        <v/>
      </c>
    </row>
    <row r="10" spans="1:15" ht="15" customHeight="1">
      <c r="A10" s="146"/>
      <c r="B10" s="147" t="str">
        <f>IFERROR(VLOOKUP(D10,DB!A:K,11,0),"")</f>
        <v/>
      </c>
      <c r="C10" s="147"/>
      <c r="D10" s="147"/>
      <c r="E10" s="148"/>
      <c r="F10" s="149"/>
      <c r="G10" s="150">
        <f ca="1">IFERROR(NOW()-F10,"")</f>
        <v>45954.794402546293</v>
      </c>
      <c r="H10" s="149"/>
      <c r="I10" s="147" t="str">
        <f>IFERROR(VLOOKUP(D10,DB!A:F,6,0),"")</f>
        <v/>
      </c>
      <c r="J10" s="147" t="str">
        <f>IFERROR(VLOOKUP(D10,DB!A:G,7,0),"")</f>
        <v/>
      </c>
      <c r="K10" s="151"/>
      <c r="L10" s="152" t="str">
        <f>IFERROR(VLOOKUP(D10,DB!A:I,9,0),"")</f>
        <v/>
      </c>
    </row>
    <row r="11" spans="1:15" ht="15" customHeight="1">
      <c r="A11" s="134"/>
      <c r="B11" s="135" t="str">
        <f>IFERROR(VLOOKUP(D11,DB!A:K,11,0),"")</f>
        <v/>
      </c>
      <c r="C11" s="135"/>
      <c r="D11" s="135"/>
      <c r="E11" s="136"/>
      <c r="F11" s="137"/>
      <c r="G11" s="138">
        <f ca="1">IFERROR(NOW()-F11,"")</f>
        <v>45954.794402314816</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45954.794402314816</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45954.794402314816</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45954.794402314816</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45954.794402314816</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45954.794402314816</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45954.794402314816</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45954.794402314816</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45954.794402314816</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45954.794402314816</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45954.794402314816</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45954.794402314816</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45954.794402314816</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45954.794402314816</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45954.794402314816</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45954.794402314816</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45954.794402314816</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45954.794402314816</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45954.794402314816</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45954.794402314816</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45954.794402314816</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45954.794402314816</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45954.794402314816</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45954.794402314816</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45954.794402314816</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45954.794402314816</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45954.794402314816</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45954.794402314816</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45954.794402314816</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45954.794402314816</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45954.794402314816</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45954.794402314816</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45954.794402314816</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45954.794402314816</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45954.794402314816</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45954.794402314816</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45954.794402314816</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45954.794402314816</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45954.794402314816</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45954.794402314816</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45954.794402314816</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45954.794402314816</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45954.794402314816</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45954.794402314816</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45954.794402314816</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45954.794402314816</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45954.794402314816</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45954.794402314816</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45954.794402314816</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45954.794402314816</v>
      </c>
      <c r="H60" s="137"/>
      <c r="I60" s="135" t="str">
        <f>IFERROR(VLOOKUP(D60,DB!A:F,6,0),"")</f>
        <v/>
      </c>
      <c r="J60" s="135" t="str">
        <f>IFERROR(VLOOKUP(D60,DB!A:G,7,0),"")</f>
        <v/>
      </c>
      <c r="K60" s="139"/>
      <c r="L60" s="140" t="str">
        <f>IFERROR(VLOOKUP(D60,DB!A:I,9,0),"")</f>
        <v/>
      </c>
    </row>
    <row r="61" spans="1:12" ht="15" customHeight="1">
      <c r="A61" s="134"/>
      <c r="B61" s="135" t="str">
        <f>IFERROR(VLOOKUP(D61,DB!A:K,11,0),"")</f>
        <v/>
      </c>
      <c r="C61" s="135"/>
      <c r="D61" s="135"/>
      <c r="E61" s="136"/>
      <c r="F61" s="137"/>
      <c r="G61" s="138">
        <f ca="1">IFERROR(NOW()-F61,"")</f>
        <v>45954.794402314816</v>
      </c>
      <c r="H61" s="137"/>
      <c r="I61" s="135" t="str">
        <f>IFERROR(VLOOKUP(D61,DB!A:F,6,0),"")</f>
        <v/>
      </c>
      <c r="J61" s="135" t="str">
        <f>IFERROR(VLOOKUP(D61,DB!A:G,7,0),"")</f>
        <v/>
      </c>
      <c r="K61" s="139"/>
      <c r="L61" s="140" t="str">
        <f>IFERROR(VLOOKUP(D61,DB!A:I,9,0),"")</f>
        <v/>
      </c>
    </row>
    <row r="62" spans="1:12" ht="15" customHeight="1">
      <c r="A62" s="134"/>
      <c r="B62" s="135" t="str">
        <f>IFERROR(VLOOKUP(D62,DB!A:K,11,0),"")</f>
        <v/>
      </c>
      <c r="C62" s="135"/>
      <c r="D62" s="135"/>
      <c r="E62" s="136"/>
      <c r="F62" s="137"/>
      <c r="G62" s="138">
        <f ca="1">IFERROR(NOW()-F62,"")</f>
        <v>45954.794402314816</v>
      </c>
      <c r="H62" s="137"/>
      <c r="I62" s="135" t="str">
        <f>IFERROR(VLOOKUP(D62,DB!A:F,6,0),"")</f>
        <v/>
      </c>
      <c r="J62" s="135" t="str">
        <f>IFERROR(VLOOKUP(D62,DB!A:G,7,0),"")</f>
        <v/>
      </c>
      <c r="K62" s="139"/>
      <c r="L62" s="140" t="str">
        <f>IFERROR(VLOOKUP(D62,DB!A:I,9,0),"")</f>
        <v/>
      </c>
    </row>
    <row r="63" spans="1:12" ht="15" customHeight="1">
      <c r="A63" s="134"/>
      <c r="B63" s="135" t="str">
        <f>IFERROR(VLOOKUP(D63,DB!A:K,11,0),"")</f>
        <v/>
      </c>
      <c r="C63" s="135"/>
      <c r="D63" s="135"/>
      <c r="E63" s="136"/>
      <c r="F63" s="137"/>
      <c r="G63" s="138">
        <f ca="1">IFERROR(NOW()-F63,"")</f>
        <v>45954.794402546293</v>
      </c>
      <c r="H63" s="137"/>
      <c r="I63" s="135" t="str">
        <f>IFERROR(VLOOKUP(D63,DB!A:F,6,0),"")</f>
        <v/>
      </c>
      <c r="J63" s="135" t="str">
        <f>IFERROR(VLOOKUP(D63,DB!A:G,7,0),"")</f>
        <v/>
      </c>
      <c r="K63" s="139"/>
      <c r="L63" s="140" t="str">
        <f>IFERROR(VLOOKUP(D63,DB!A:I,9,0),"")</f>
        <v/>
      </c>
    </row>
    <row r="64" spans="1:12" ht="15" customHeight="1">
      <c r="A64" s="134"/>
      <c r="B64" s="135" t="str">
        <f>IFERROR(VLOOKUP(D64,DB!A:K,11,0),"")</f>
        <v/>
      </c>
      <c r="C64" s="135"/>
      <c r="D64" s="135"/>
      <c r="E64" s="136"/>
      <c r="F64" s="137"/>
      <c r="G64" s="138">
        <f ca="1">IFERROR(NOW()-F64,"")</f>
        <v>45954.794402546293</v>
      </c>
      <c r="H64" s="137"/>
      <c r="I64" s="135" t="str">
        <f>IFERROR(VLOOKUP(D64,DB!A:F,6,0),"")</f>
        <v/>
      </c>
      <c r="J64" s="135" t="str">
        <f>IFERROR(VLOOKUP(D64,DB!A:G,7,0),"")</f>
        <v/>
      </c>
      <c r="K64" s="139"/>
      <c r="L64" s="140" t="str">
        <f>IFERROR(VLOOKUP(D64,DB!A:I,9,0),"")</f>
        <v/>
      </c>
    </row>
    <row r="65" spans="1:12" ht="15" customHeight="1">
      <c r="A65" s="134"/>
      <c r="B65" s="135" t="str">
        <f>IFERROR(VLOOKUP(D65,DB!A:K,11,0),"")</f>
        <v/>
      </c>
      <c r="C65" s="135"/>
      <c r="D65" s="135"/>
      <c r="E65" s="136"/>
      <c r="F65" s="137"/>
      <c r="G65" s="138">
        <f ca="1">IFERROR(NOW()-F65,"")</f>
        <v>45954.794402546293</v>
      </c>
      <c r="H65" s="137"/>
      <c r="I65" s="135" t="str">
        <f>IFERROR(VLOOKUP(D65,DB!A:F,6,0),"")</f>
        <v/>
      </c>
      <c r="J65" s="135" t="str">
        <f>IFERROR(VLOOKUP(D65,DB!A:G,7,0),"")</f>
        <v/>
      </c>
      <c r="K65" s="139"/>
      <c r="L65" s="140" t="str">
        <f>IFERROR(VLOOKUP(D65,DB!A:I,9,0),"")</f>
        <v/>
      </c>
    </row>
    <row r="66" spans="1:12" ht="15" customHeight="1">
      <c r="A66" s="146"/>
      <c r="B66" s="147" t="str">
        <f>IFERROR(VLOOKUP(D66,DB!A:K,11,0),"")</f>
        <v/>
      </c>
      <c r="C66" s="147"/>
      <c r="D66" s="147"/>
      <c r="E66" s="148"/>
      <c r="F66" s="149"/>
      <c r="G66" s="150">
        <f ca="1">IFERROR(NOW()-F66,"")</f>
        <v>45954.794402546293</v>
      </c>
      <c r="H66" s="149"/>
      <c r="I66" s="147" t="str">
        <f>IFERROR(VLOOKUP(D66,DB!A:F,6,0),"")</f>
        <v/>
      </c>
      <c r="J66" s="147" t="str">
        <f>IFERROR(VLOOKUP(D66,DB!A:G,7,0),"")</f>
        <v/>
      </c>
      <c r="K66" s="151"/>
      <c r="L66" s="152" t="str">
        <f>IFERROR(VLOOKUP(D66,DB!A:I,9,0),"")</f>
        <v/>
      </c>
    </row>
  </sheetData>
  <customSheetViews>
    <customSheetView guid="{F6042A99-DD27-4453-835D-0834D95730CC}" filter="1" showAutoFilter="1">
      <pageMargins left="0" right="0" top="0" bottom="0" header="0" footer="0"/>
      <autoFilter ref="B1:M1" xr:uid="{5CCD1E80-3BF2-4C69-9BEC-73C208D57D98}"/>
    </customSheetView>
  </customSheetViews>
  <dataValidations count="2">
    <dataValidation allowBlank="1" showInputMessage="1" showErrorMessage="1" sqref="E1" xr:uid="{5DBA255D-CDD9-49FB-AD3C-AF70AB4EE696}"/>
    <dataValidation type="list" allowBlank="1" showInputMessage="1" showErrorMessage="1" sqref="E2:E6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7"/>
  <sheetViews>
    <sheetView workbookViewId="0">
      <selection activeCell="E9" sqref="E9"/>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129.79456458333152</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39084</v>
      </c>
      <c r="B4" s="18" t="str">
        <f>IFERROR(VLOOKUP(D4,DB!A:K,11,0),"")</f>
        <v>R2</v>
      </c>
      <c r="C4" s="18">
        <v>2</v>
      </c>
      <c r="D4" s="18" t="s">
        <v>17718</v>
      </c>
      <c r="E4" s="87" t="s">
        <v>38998</v>
      </c>
      <c r="F4" s="89">
        <v>45944.495775462965</v>
      </c>
      <c r="G4" s="117">
        <f ca="1">IFERROR(NOW()-F4,"-")</f>
        <v>10.298627083328029</v>
      </c>
      <c r="H4" s="116">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c r="B5" s="18" t="str">
        <f>IFERROR(VLOOKUP(D5,DB!A:K,11,0),"")</f>
        <v/>
      </c>
      <c r="C5" s="18"/>
      <c r="D5" s="18"/>
      <c r="E5" s="115"/>
      <c r="F5" s="116"/>
      <c r="G5" s="117">
        <f ca="1">IFERROR(NOW()-F5,"-")</f>
        <v>45954.794402546293</v>
      </c>
      <c r="H5" s="116"/>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8"/>
      <c r="E6" s="115"/>
      <c r="F6" s="116"/>
      <c r="G6" s="117">
        <f ca="1">IFERROR(NOW()-F6,"-")</f>
        <v>45954.794402546293</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45954.794402546293</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45954.794402546293</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45954.794402546293</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45954.794402546293</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45954.794402546293</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45954.794402546293</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45954.794402546293</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45954.794402546293</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45954.794402546293</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45954.794402546293</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45954.794402546293</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45954.794402546293</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45954.794402546293</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45954.794402546293</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45954.794402546293</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45954.794402546293</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45954.794402546293</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45954.794402546293</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8" t="str">
        <f>IFERROR(VLOOKUP(D25,DB!A:K,11,0),"")</f>
        <v/>
      </c>
      <c r="C25" s="18"/>
      <c r="D25" s="18"/>
      <c r="E25" s="115"/>
      <c r="F25" s="116"/>
      <c r="G25" s="117">
        <f ca="1">IFERROR(NOW()-F25,"-")</f>
        <v>45954.794402546293</v>
      </c>
      <c r="H25" s="116"/>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row r="26" spans="1:88" ht="31.5" customHeight="1">
      <c r="A26" s="114"/>
      <c r="B26" s="18" t="str">
        <f>IFERROR(VLOOKUP(D26,DB!A:K,11,0),"")</f>
        <v/>
      </c>
      <c r="C26" s="18"/>
      <c r="D26" s="18"/>
      <c r="E26" s="115"/>
      <c r="F26" s="116"/>
      <c r="G26" s="117">
        <f ca="1">IFERROR(NOW()-F26,"-")</f>
        <v>45954.794402546293</v>
      </c>
      <c r="H26" s="116"/>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2"/>
    </row>
    <row r="27" spans="1:88" ht="31.5" customHeight="1">
      <c r="A27" s="114"/>
      <c r="B27" s="18" t="str">
        <f>IFERROR(VLOOKUP(D27,DB!A:K,11,0),"")</f>
        <v/>
      </c>
      <c r="C27" s="18"/>
      <c r="D27" s="18"/>
      <c r="E27" s="115"/>
      <c r="F27" s="116"/>
      <c r="G27" s="117">
        <f ca="1">IFERROR(NOW()-F27,"-")</f>
        <v>45954.794402546293</v>
      </c>
      <c r="H27" s="116"/>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2"/>
    </row>
  </sheetData>
  <dataValidations count="2">
    <dataValidation allowBlank="1" showInputMessage="1" showErrorMessage="1" sqref="E1" xr:uid="{4D935161-CDD3-4592-B877-3FB59C99E142}"/>
    <dataValidation type="list" allowBlank="1" showInputMessage="1" showErrorMessage="1" sqref="E3:E2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3"/>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2.6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20" ca="1" si="0">IFERROR(NOW()-F2,"-")</f>
        <v>45954.794402546293</v>
      </c>
      <c r="H2" s="22"/>
      <c r="I2" s="19" t="str">
        <f>IFERROR(VLOOKUP(D2,DB!A:F,6,0),"")</f>
        <v/>
      </c>
      <c r="J2" s="18" t="str">
        <f>IFERROR(VLOOKUP(D2,DB!A:G,7,0),"")</f>
        <v/>
      </c>
      <c r="K2" s="46"/>
      <c r="L2" s="23" t="str">
        <f>IFERROR(VLOOKUP(D2,DB!A:I,9,0),"")</f>
        <v/>
      </c>
    </row>
    <row r="3" spans="1:13" ht="15" customHeight="1">
      <c r="A3" s="19"/>
      <c r="B3" s="63" t="str">
        <f>IFERROR(VLOOKUP(D3,DB!A:K,11,0),"")</f>
        <v/>
      </c>
      <c r="C3" s="18"/>
      <c r="D3" s="163"/>
      <c r="E3" s="18"/>
      <c r="F3" s="20"/>
      <c r="G3" s="21">
        <f t="shared" ca="1" si="0"/>
        <v>45954.794402546293</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45954.794402546293</v>
      </c>
      <c r="H4" s="22"/>
      <c r="I4" s="19" t="str">
        <f>IFERROR(VLOOKUP(D4,DB!A:F,6,0),"")</f>
        <v/>
      </c>
      <c r="J4" s="18" t="str">
        <f>IFERROR(VLOOKUP(D4,DB!A:G,7,0),"")</f>
        <v/>
      </c>
      <c r="K4" s="46"/>
      <c r="L4" s="23" t="str">
        <f>IFERROR(VLOOKUP(D4,DB!A:I,9,0),"")</f>
        <v/>
      </c>
    </row>
    <row r="5" spans="1:13" ht="15" customHeight="1">
      <c r="A5" s="19"/>
      <c r="B5" s="63" t="str">
        <f>IFERROR(VLOOKUP(D5,DB!A:K,11,0),"")</f>
        <v/>
      </c>
      <c r="C5" s="18"/>
      <c r="D5" s="164"/>
      <c r="E5" s="18"/>
      <c r="F5" s="20"/>
      <c r="G5" s="21">
        <f t="shared" ca="1" si="0"/>
        <v>45954.794402546293</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45954.794402546293</v>
      </c>
      <c r="H6" s="22"/>
      <c r="I6" s="19" t="s">
        <v>39086</v>
      </c>
      <c r="J6" s="18" t="str">
        <f>IFERROR(VLOOKUP(D6,DB!A:G,7,0),"")</f>
        <v/>
      </c>
      <c r="K6" s="46"/>
      <c r="L6" s="23" t="str">
        <f>IFERROR(VLOOKUP(D6,DB!A:I,9,0),"")</f>
        <v/>
      </c>
    </row>
    <row r="7" spans="1:13" ht="15" customHeight="1">
      <c r="A7" s="19"/>
      <c r="B7" s="63" t="str">
        <f>IFERROR(VLOOKUP(D7,DB!A:K,11,0),"")</f>
        <v/>
      </c>
      <c r="C7" s="18"/>
      <c r="D7" s="18"/>
      <c r="E7" s="18"/>
      <c r="F7" s="20"/>
      <c r="G7" s="21">
        <f t="shared" ca="1" si="0"/>
        <v>45954.794402546293</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45954.794402546293</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45954.794402546293</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45954.794402546293</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45954.794402546293</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45954.794402546293</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45954.794402546293</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45954.794402546293</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45954.794402546293</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45954.794402546293</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45954.794402546293</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45954.794402546293</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45954.794402546293</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45954.794402546293</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ref="G21:G84" ca="1" si="1">IFERROR(NOW()-F21,"-")</f>
        <v>45954.794402546293</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45954.794402546293</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45954.794402546293</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45954.794402546293</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45954.794402546293</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45954.794402546293</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45954.794402546293</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45954.794402546293</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45954.794402546293</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45954.794402546293</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45954.794402546293</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45954.794402546293</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45954.794402546293</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45954.794402546293</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45954.794402546293</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45954.794402546293</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45954.794402546293</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45954.794402546293</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45954.794402546293</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45954.794402546293</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45954.794402546293</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45954.794402546293</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45954.794402546293</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45954.794402546293</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45954.794402546293</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45954.794402546293</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45954.794402546293</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45954.794402546293</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45954.794402546293</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45954.794402546293</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45954.794402546293</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45954.794402546293</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45954.794402546293</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45954.794402546293</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45954.794402546293</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45954.794402546293</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45954.794402546293</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45954.794402546293</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45954.794402546293</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45954.794402546293</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45954.794402546293</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45954.794402546293</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45954.794402546293</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45954.794402546293</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45954.794402546293</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45954.794402546293</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45954.794402546293</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45954.794402546293</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45954.794402546293</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45954.794402546293</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45954.794402546293</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45954.794402546293</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45954.794402546293</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45954.794402546293</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45954.794402546293</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45954.794402546293</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45954.794402546293</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45954.794402546293</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45954.794402546293</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45954.794402546293</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45954.794402546293</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45954.794402546293</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45954.794402546293</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45954.794402546293</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ref="G85:G148" ca="1" si="2">IFERROR(NOW()-F85,"-")</f>
        <v>45954.794402546293</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45954.794402546293</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45954.794402546293</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45954.794402546293</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45954.794402546293</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45954.794402546293</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45954.794402546293</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45954.794402546293</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45954.794402546293</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45954.794402546293</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45954.794402546293</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45954.794402546293</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45954.794402546293</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45954.794402546293</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45954.794402546293</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45954.794402546293</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45954.794402546293</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45954.794402546293</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45954.794402546293</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45954.794402546293</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45954.794402546293</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45954.794402546293</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45954.794402546293</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45954.794402546293</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45954.794402546293</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45954.794402546293</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45954.794402546293</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45954.794402546293</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45954.794402546293</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45954.794402546293</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45954.794402546293</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45954.794402546293</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45954.794402546293</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45954.794402546293</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45954.794402546293</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45954.794402546293</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45954.794402546293</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45954.794402546293</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45954.794402546293</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45954.794402546293</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45954.794402546293</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45954.794402546293</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45954.794402546293</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45954.794402546293</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45954.794402546293</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45954.794402546293</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45954.794402546293</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45954.794402546293</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45954.794402546293</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45954.794402546293</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45954.794402546293</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45954.794402546293</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45954.794402546293</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45954.794402546293</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45954.794402546293</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45954.794402546293</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45954.794402546293</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45954.794402546293</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45954.794402546293</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45954.794402546293</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45954.794402546293</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45954.794402546293</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45954.794402546293</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45954.794402546293</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ref="G149:G212" ca="1" si="3">IFERROR(NOW()-F149,"-")</f>
        <v>45954.794402546293</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45954.794402546293</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45954.794402546293</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45954.794402546293</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45954.794402546293</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45954.794402546293</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45954.794402546293</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45954.794402546293</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45954.794402546293</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45954.794402546293</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45954.794402546293</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45954.794402546293</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45954.794402546293</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45954.794402546293</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45954.794402546293</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45954.794402546293</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45954.794402546293</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45954.794402546293</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45954.794402546293</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45954.794402546293</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45954.794402546293</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45954.794402546293</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45954.794402546293</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45954.794402546293</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45954.794402546293</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45954.794402546293</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45954.794402546293</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45954.794402546293</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45954.794402546293</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45954.794402546293</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45954.794402546293</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45954.794402546293</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45954.794402546293</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45954.794402546293</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45954.794402546293</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45954.794402546293</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45954.794402546293</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45954.794402546293</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45954.794402546293</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45954.794402546293</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45954.794402546293</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45954.794402546293</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45954.794402546293</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45954.794402546293</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45954.794402546293</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45954.794402546293</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45954.794402546293</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45954.794402546293</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45954.794402546293</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45954.794402546293</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45954.794402546293</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45954.794402546293</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45954.794402546293</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45954.794402546293</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45954.794402546293</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45954.794402546293</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45954.794402546293</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45954.794402546293</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45954.794402546293</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45954.794402546293</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45954.794402546293</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45954.794402546293</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45954.794402546293</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45954.794402546293</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ref="G213:G276" ca="1" si="4">IFERROR(NOW()-F213,"-")</f>
        <v>45954.794402546293</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45954.794402546293</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45954.794402546293</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45954.794402546293</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45954.794402546293</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45954.794402546293</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45954.794402546293</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45954.794402546293</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45954.794402546293</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45954.794402546293</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45954.794402546293</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45954.794402546293</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45954.794402546293</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45954.794402546293</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45954.794402546293</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45954.794402546293</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45954.794402546293</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45954.794402546293</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45954.794402546293</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45954.794402546293</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45954.794402546293</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45954.794402546293</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45954.794402546293</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45954.794402546293</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45954.794402546293</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45954.794402546293</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45954.794402546293</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45954.794402546293</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45954.794402546293</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45954.794402546293</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45954.794402546293</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45954.794402546293</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45954.794402546293</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45954.794402546293</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45954.794402546293</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45954.794402546293</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45954.794402546293</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45954.794402546293</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45954.794402546293</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45954.794402546293</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45954.794402546293</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45954.794402546293</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45954.794402546293</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45954.794402546293</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45954.794402546293</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45954.794402546293</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45954.794402546293</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45954.794402546293</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45954.794402546293</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45954.794402546293</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45954.794402546293</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45954.794402546293</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45954.794402546293</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45954.794402546293</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45954.794402546293</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45954.794402546293</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45954.794402546293</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45954.794402546293</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45954.794402546293</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45954.794402546293</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45954.794402546293</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45954.794402546293</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45954.794402546293</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45954.794402546293</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ref="G277:G340" ca="1" si="5">IFERROR(NOW()-F277,"-")</f>
        <v>45954.794402546293</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45954.794402546293</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45954.794402546293</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45954.794402546293</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45954.794402546293</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45954.794402546293</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45954.794402546293</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45954.794402546293</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45954.794402546293</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45954.794402546293</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45954.794402546293</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45954.794402546293</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45954.794402546293</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45954.794402546293</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45954.794402546293</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45954.794402546293</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45954.794402546293</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45954.794402546293</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45954.794402546293</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45954.794402546293</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45954.794402546293</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45954.794402546293</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45954.794402546293</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45954.794402546293</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45954.794402546293</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45954.794402546293</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45954.794402546293</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45954.794402546293</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45954.794402546293</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45954.794402546293</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45954.794402546293</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45954.794402546293</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45954.794402546293</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45954.794402546293</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45954.794402546293</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45954.794402546293</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45954.794402546293</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45954.794402546293</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45954.794402546293</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45954.794402546293</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45954.794402546293</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45954.794402546293</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45954.794402546293</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45954.794402546293</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45954.794402546293</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45954.794402546293</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45954.794402546293</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45954.794402546293</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45954.794402546293</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45954.794402546293</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45954.794402546293</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45954.794402546293</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45954.794402546293</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45954.794402546293</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45954.794402546293</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45954.794402546293</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45954.794402546293</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45954.794402546293</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45954.794402546293</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45954.794402546293</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45954.794402546293</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45954.794402546293</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45954.794402546293</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45954.794402546293</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ref="G341:G404" ca="1" si="6">IFERROR(NOW()-F341,"-")</f>
        <v>45954.794402546293</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45954.794402546293</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45954.794402546293</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45954.794402546293</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45954.794402546293</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45954.794402546293</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45954.794402546293</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45954.794402546293</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45954.794402546293</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45954.794402546293</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45954.794402546293</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45954.794402546293</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45954.794402546293</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45954.794402546293</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45954.794402546293</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45954.794402546293</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45954.794402546293</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45954.794402546293</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45954.794402546293</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45954.794402546293</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45954.794402546293</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45954.794402546293</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45954.794402546293</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45954.794402546293</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45954.794402546293</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45954.794402546293</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45954.794402546293</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45954.794402546293</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45954.794402546293</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45954.794402546293</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45954.794402546293</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45954.794402546293</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45954.794402546293</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45954.794402546293</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45954.794402546293</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45954.794402546293</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45954.794402546293</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45954.794402546293</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45954.794402546293</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45954.794402546293</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45954.794402546293</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45954.794402546293</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45954.794402546293</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45954.794402546293</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45954.794402546293</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45954.794402546293</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45954.794402546293</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45954.794402546293</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45954.794402546293</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45954.794402546293</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45954.794402546293</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45954.794402546293</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45954.794402546293</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45954.794402546293</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45954.794402546293</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45954.794402546293</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45954.794402546293</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45954.794402546293</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45954.794402546293</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45954.794402546293</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45954.794402546293</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45954.794402546293</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45954.794402546293</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45954.794402546293</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ref="G405:G468" ca="1" si="7">IFERROR(NOW()-F405,"-")</f>
        <v>45954.794402546293</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45954.794402546293</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45954.794402546293</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45954.794402546293</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45954.794402546293</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45954.794402546293</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45954.794402546293</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45954.794402546293</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45954.794402546293</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45954.794402546293</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45954.794402546293</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45954.794402546293</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45954.794402546293</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45954.794402546293</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45954.794402546293</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45954.794402546293</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45954.794402546293</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45954.794402546293</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45954.794402546293</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45954.794402546293</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45954.794402546293</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45954.794402546293</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45954.794402546293</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45954.794402546293</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45954.794402546293</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45954.794402546293</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45954.794402546293</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45954.794402546293</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45954.794402546293</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45954.794402546293</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45954.794402546293</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45954.794402546293</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45954.794402546293</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45954.794402546293</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45954.794402546293</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45954.794402546293</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45954.794402546293</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45954.794402546293</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45954.794402546293</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45954.794402546293</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45954.794402546293</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45954.794402546293</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45954.794402546293</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45954.794402546293</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45954.794402546293</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45954.794402546293</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45954.794402546293</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45954.794402546293</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45954.794402546293</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45954.794402546293</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45954.794402546293</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45954.794402546293</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45954.794402546293</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45954.794402546293</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45954.794402546293</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45954.794402546293</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45954.794402546293</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45954.794402546293</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45954.794402546293</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45954.794402546293</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45954.794402546293</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45954.794402546293</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45954.794402546293</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45954.794402546293</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ref="G469:G532" ca="1" si="8">IFERROR(NOW()-F469,"-")</f>
        <v>45954.794402546293</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45954.794402546293</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45954.794402546293</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45954.794402546293</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45954.794402546293</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45954.794402546293</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45954.794402546293</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45954.794402546293</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45954.794402546293</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45954.794402546293</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45954.794402546293</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45954.794402546293</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45954.794402546293</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45954.794402546293</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45954.794402546293</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45954.794402546293</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45954.794402546293</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45954.794402546293</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45954.794402546293</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45954.794402546293</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45954.794402546293</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45954.794402546293</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45954.794402546293</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45954.794402546293</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45954.794402546293</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45954.794402546293</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45954.794402546293</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45954.794402546293</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45954.794402546293</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45954.794402546293</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45954.794402546293</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45954.794402546293</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45954.794402546293</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45954.794402546293</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45954.794402546293</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45954.794402546293</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45954.794402546293</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45954.794402546293</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45954.794402546293</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45954.794402546293</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45954.794402546293</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45954.794402546293</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45954.794402546293</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45954.794402546293</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45954.794402546293</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45954.794402546293</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45954.794402546293</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45954.794402546293</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45954.794402546293</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45954.794402546293</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45954.794402546293</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45954.794402546293</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45954.794402546293</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45954.794402546293</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45954.794402546293</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45954.794402546293</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45954.794402546293</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45954.794402546293</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45954.794402546293</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45954.794402546293</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45954.794402546293</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45954.794402546293</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45954.794402546293</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45954.794402546293</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ref="G533:G596" ca="1" si="9">IFERROR(NOW()-F533,"-")</f>
        <v>45954.794402546293</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45954.794402546293</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45954.794402546293</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45954.794402546293</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45954.794402546293</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45954.794402546293</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45954.794402546293</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45954.794402546293</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45954.794402546293</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45954.794402546293</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45954.794402546293</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45954.794402546293</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45954.794402546293</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45954.794402546293</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45954.794402546293</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45954.794402546293</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45954.794402546293</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45954.794402546293</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45954.794402546293</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45954.794402546293</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45954.794402546293</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45954.794402546293</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45954.794402546293</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45954.794402546293</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45954.794402546293</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45954.794402546293</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45954.794402546293</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45954.794402546293</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45954.794402546293</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45954.794402546293</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45954.794402546293</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45954.794402546293</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45954.794402546293</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45954.794402546293</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45954.794402546293</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45954.794402546293</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45954.794402546293</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45954.794402546293</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45954.794402546293</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45954.794402546293</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45954.794402546293</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45954.794402546293</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45954.794402546293</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45954.794402546293</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45954.794402546293</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45954.794402546293</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45954.794402546293</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45954.794402546293</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45954.794402546293</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45954.794402546293</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45954.794402546293</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45954.794402546293</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45954.794402546293</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45954.794402546293</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45954.794402546293</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45954.794402546293</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45954.794402546293</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45954.794402546293</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45954.794402546293</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45954.794402546293</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45954.794402546293</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45954.794402546293</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45954.794402546293</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45954.794402546293</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ref="G597:G660" ca="1" si="10">IFERROR(NOW()-F597,"-")</f>
        <v>45954.794402546293</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45954.794402546293</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45954.794402546293</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45954.794402546293</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45954.794402546293</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45954.794402546293</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45954.794402546293</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45954.794402546293</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45954.794402546293</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45954.794402546293</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45954.794402546293</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45954.794402546293</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45954.794402546293</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45954.794402546293</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45954.794402546293</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45954.794402546293</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45954.794402546293</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45954.794402546293</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45954.794402546293</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45954.794402546293</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45954.794402546293</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45954.794402546293</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45954.794402546293</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45954.794402546293</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45954.794402546293</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45954.794402546293</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45954.794402546293</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45954.794402546293</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45954.794402546293</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45954.794402546293</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45954.794402546293</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45954.794402546293</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45954.794402546293</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45954.794402546293</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45954.794402546293</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45954.794402546293</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45954.794402546293</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45954.794402546293</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45954.794402546293</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45954.794402546293</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45954.794402546293</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45954.794402546293</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45954.794402546293</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45954.794402546293</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45954.794402546293</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45954.794402546293</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45954.794402546293</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45954.794402546293</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45954.794402546293</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45954.794402546293</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45954.794402546293</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45954.794402546293</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45954.794402546293</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45954.794402546293</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45954.794402546293</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45954.794402546293</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45954.794402546293</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45954.794402546293</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45954.794402546293</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45954.794402546293</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45954.794402546293</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45954.794402546293</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45954.794402546293</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45954.794402546293</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ref="G661:G724" ca="1" si="11">IFERROR(NOW()-F661,"-")</f>
        <v>45954.794402546293</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45954.794402546293</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45954.794402546293</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45954.794402546293</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45954.794402546293</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45954.794402546293</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45954.794402546293</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45954.794402546293</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45954.794402546293</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45954.794402546293</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45954.794402546293</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45954.794402546293</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45954.794402546293</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45954.794402546293</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45954.794402546293</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45954.794402546293</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45954.794402546293</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45954.794402546293</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45954.794402546293</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45954.794402546293</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45954.794402546293</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45954.794402546293</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45954.794402546293</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45954.794402546293</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45954.794402546293</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45954.794402546293</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45954.794402546293</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45954.794402546293</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45954.794402546293</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45954.794402546293</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45954.794402546293</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45954.794402546293</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45954.794402546293</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45954.794402546293</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45954.794402546293</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45954.794402546293</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45954.794402546293</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45954.794402546293</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45954.794402546293</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45954.794402546293</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45954.794402546293</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45954.794402546293</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45954.794402546293</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45954.794402546293</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45954.794402546293</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45954.794402546293</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45954.794402546293</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45954.794402546293</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45954.794402546293</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45954.794402546293</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45954.794402546293</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45954.794402546293</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45954.794402546293</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45954.794402546293</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45954.794402546293</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45954.794402546293</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45954.794402546293</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45954.794402546293</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45954.794402546293</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45954.794402546293</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45954.794402546293</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45954.794402546293</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45954.794402546293</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45954.794402546293</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ref="G725:G788" ca="1" si="12">IFERROR(NOW()-F725,"-")</f>
        <v>45954.794402546293</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45954.794402546293</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45954.794402546293</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45954.794402546293</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45954.794402546293</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45954.794402546293</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45954.794402546293</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45954.794402546293</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45954.794402546293</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45954.794402546293</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45954.794402546293</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45954.794402546293</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45954.794402546293</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45954.794402546293</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45954.794402546293</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45954.794402546293</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45954.794402546293</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45954.794402546293</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45954.794402546293</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45954.794402546293</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45954.794402546293</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45954.794402546293</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45954.794402546293</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45954.794402546293</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45954.794402546293</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45954.794402546293</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45954.794402546293</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45954.794402546293</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45954.794402546293</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45954.794402546293</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45954.794402546293</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45954.794402546293</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45954.794402546293</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45954.794402546293</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45954.794402546293</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45954.794402546293</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45954.794402546293</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45954.794402546293</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45954.794402546293</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45954.794402546293</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45954.794402546293</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45954.794402546293</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45954.794402546293</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45954.794402546293</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45954.794402546293</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45954.794402546293</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45954.794402546293</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45954.794402546293</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45954.794402546293</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45954.794402546293</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45954.794402546293</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45954.794402546293</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45954.794402546293</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45954.794402546293</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45954.794402546293</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45954.794402546293</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45954.794402546293</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45954.794402546293</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45954.794402546293</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45954.794402546293</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45954.794402546293</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45954.794402546293</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45954.794402546293</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45954.794402546293</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ref="G789:G852" ca="1" si="13">IFERROR(NOW()-F789,"-")</f>
        <v>45954.794402546293</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45954.794402546293</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45954.794402546293</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45954.794402546293</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45954.794402546293</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45954.794402546293</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45954.794402546293</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45954.794402546293</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45954.794402546293</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45954.794402546293</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45954.794402546293</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45954.794402546293</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45954.794402546293</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45954.794402546293</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45954.794402546293</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45954.794402546293</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45954.794402546293</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45954.794402546293</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45954.794402546293</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45954.794402546293</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45954.794402546293</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45954.794402546293</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45954.794402546293</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45954.794402546293</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45954.794402546293</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45954.794402546293</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45954.794402546293</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45954.794402546293</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45954.794402546293</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45954.794402546293</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45954.794402546293</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45954.794402546293</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45954.794402546293</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45954.794402546293</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45954.794402546293</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45954.794402546293</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45954.794402546293</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45954.794402546293</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45954.794402546293</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45954.794402546293</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45954.794402546293</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45954.794402546293</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45954.794402546293</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45954.794402546293</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45954.794402546293</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45954.794402546293</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45954.794402546293</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45954.794402546293</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45954.794402546293</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45954.794402546293</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45954.794402546293</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45954.794402546293</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45954.794402546293</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45954.794402546293</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45954.794402546293</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45954.794402546293</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45954.794402546293</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45954.794402546293</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45954.794402546293</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45954.794402546293</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45954.794402546293</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45954.794402546293</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45954.794402546293</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45954.794402546293</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ref="G853:G916" ca="1" si="14">IFERROR(NOW()-F853,"-")</f>
        <v>45954.794402546293</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45954.794402546293</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45954.794402546293</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45954.794402546293</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45954.794402546293</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45954.794402546293</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45954.794402546293</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45954.794402546293</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45954.794402546293</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45954.794402546293</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45954.794402546293</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45954.794402546293</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45954.794402546293</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45954.794402546293</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45954.794402546293</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45954.794402546293</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45954.794402546293</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45954.794402546293</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45954.794402546293</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45954.794402546293</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45954.794402546293</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45954.794402546293</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45954.794402546293</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45954.794402546293</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45954.794402546293</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45954.794402546293</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45954.794402546293</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45954.794402546293</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45954.794402546293</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45954.794402546293</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45954.794402546293</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45954.794402546293</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45954.794402546293</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45954.794402546293</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45954.794402546293</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45954.794402546293</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45954.794402546293</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45954.794402546293</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45954.794402546293</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45954.794402546293</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45954.794402546293</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45954.794402546293</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45954.794402546293</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45954.794402546293</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45954.794402546293</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45954.794402546293</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45954.794402546293</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45954.794402546293</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45954.794402546293</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45954.794402546293</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45954.794402546293</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45954.794402546293</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45954.794402546293</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45954.794402546293</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45954.794402546293</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45954.794402546293</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45954.794402546293</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45954.794402546293</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45954.794402546293</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45954.794402546293</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45954.794402546293</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45954.794402546293</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45954.794402546293</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45954.794402546293</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ref="G917:G980" ca="1" si="15">IFERROR(NOW()-F917,"-")</f>
        <v>45954.794402546293</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45954.794402546293</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45954.794402546293</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45954.794402546293</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45954.794402546293</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45954.794402546293</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45954.794402546293</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45954.794402546293</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45954.794402546293</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45954.794402546293</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45954.794402546293</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45954.794402546293</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45954.794402546293</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45954.794402546293</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45954.794402546293</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45954.794402546293</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45954.794402546293</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45954.794402546293</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45954.794402546293</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45954.794402546293</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45954.794402546293</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45954.794402546293</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45954.794402546293</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45954.794402546293</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45954.794402546293</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45954.794402546293</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45954.794402546293</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45954.794402546293</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45954.794402546293</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45954.794402546293</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45954.794402546293</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45954.794402546293</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45954.794402546293</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45954.794402546293</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45954.794402546293</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45954.794402546293</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45954.794402546293</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45954.794402546293</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45954.794402546293</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45954.794402546293</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45954.794402546293</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45954.794402546293</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45954.794402546293</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45954.794402546293</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45954.794402546293</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45954.794402546293</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45954.794402546293</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45954.794402546293</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45954.794402546293</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45954.794402546293</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45954.794402546293</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45954.794402546293</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45954.794402546293</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45954.794402546293</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45954.794402546293</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45954.794402546293</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45954.794402546293</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45954.794402546293</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45954.794402546293</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45954.794402546293</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45954.794402546293</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45954.794402546293</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45954.794402546293</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45954.794402546293</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ref="G981:G1044" ca="1" si="16">IFERROR(NOW()-F981,"-")</f>
        <v>45954.794402546293</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45954.794402546293</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45954.794402546293</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45954.794402546293</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45954.794402546293</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45954.794402546293</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45954.794402546293</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45954.794402546293</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45954.794402546293</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45954.794402546293</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45954.794402546293</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45954.794402546293</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45954.794402546293</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45954.794402546293</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45954.794402546293</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45954.794402546293</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45954.794402546293</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45954.794402546293</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45954.794402546293</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45954.794402546293</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45954.794402546293</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45954.794402546293</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45954.794402546293</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45954.794402546293</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45954.794402546293</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45954.794402546293</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45954.794402546293</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45954.794402546293</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45954.794402546293</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45954.794402546293</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45954.794402546293</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45954.794402546293</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45954.794402546293</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45954.794402546293</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45954.794402546293</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45954.794402546293</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45954.794402546293</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45954.794402546293</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45954.794402546293</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45954.794402546293</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45954.794402546293</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45954.794402546293</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45954.794402546293</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45954.794402546293</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45954.794402546293</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45954.794402546293</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45954.794402546293</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45954.794402546293</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45954.794402546293</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45954.794402546293</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45954.794402546293</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45954.794402546293</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45954.794402546293</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45954.794402546293</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45954.794402546293</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45954.794402546293</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45954.794402546293</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45954.794402546293</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45954.794402546293</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45954.794402546293</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45954.794402546293</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45954.794402546293</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45954.794402546293</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45954.794402546293</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ref="G1045:G1108" ca="1" si="17">IFERROR(NOW()-F1045,"-")</f>
        <v>45954.794402546293</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45954.794402546293</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45954.794402546293</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45954.794402546293</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45954.794402546293</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45954.794402546293</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45954.794402546293</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45954.794402546293</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45954.794402546293</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45954.794402546293</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45954.794402546293</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45954.794402546293</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45954.794402546293</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45954.794402546293</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45954.794402546293</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45954.794402546293</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45954.794402546293</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45954.794402546293</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45954.794402546293</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45954.794402546293</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45954.794402546293</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45954.794402546293</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45954.794402546293</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45954.794402546293</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45954.794402546293</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45954.794402546293</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45954.794402546293</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45954.794402546293</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45954.794402546293</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45954.794402546293</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45954.794402546293</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45954.794402546293</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45954.794402546293</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45954.794402546293</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45954.794402546293</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45954.794402546293</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45954.794402546293</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45954.794402546293</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45954.794402546293</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45954.794402546293</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45954.794402546293</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45954.794402546293</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45954.794402546293</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45954.794402546293</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45954.794402546293</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45954.794402546293</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45954.794402546293</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45954.794402546293</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45954.794402546293</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45954.794402546293</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45954.794402546293</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45954.794402546293</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45954.794402546293</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45954.794402546293</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45954.794402546293</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45954.794402546293</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45954.794402546293</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45954.794402546293</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45954.794402546293</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45954.794402546293</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45954.794402546293</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45954.794402546293</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45954.794402546293</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7"/>
        <v>45954.794402546293</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ref="G1109:G1123" ca="1" si="18">IFERROR(NOW()-F1109,"-")</f>
        <v>45954.794402546293</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45954.794402546293</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45954.794402546293</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45954.794402546293</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45954.794402546293</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45954.794402546293</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45954.794402546293</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45954.794402546293</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45954.794402546293</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45954.794402546293</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45954.794402546293</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45954.794402546293</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45954.794402546293</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45954.794402546293</v>
      </c>
      <c r="H1122" s="22"/>
      <c r="I1122" s="19" t="str">
        <f>IFERROR(VLOOKUP(D1122,DB!A:F,6,0),"")</f>
        <v/>
      </c>
      <c r="J1122" s="18" t="str">
        <f>IFERROR(VLOOKUP(D1122,DB!A:G,7,0),"")</f>
        <v/>
      </c>
      <c r="K1122" s="46"/>
      <c r="L1122" s="23" t="str">
        <f>IFERROR(VLOOKUP(D1122,DB!A:I,9,0),"")</f>
        <v/>
      </c>
    </row>
    <row r="1123" spans="1:12" ht="15" customHeight="1">
      <c r="A1123" s="19"/>
      <c r="B1123" s="63" t="str">
        <f>IFERROR(VLOOKUP(D1123,DB!A:K,11,0),"")</f>
        <v/>
      </c>
      <c r="C1123" s="18"/>
      <c r="D1123" s="18"/>
      <c r="E1123" s="18"/>
      <c r="F1123" s="20"/>
      <c r="G1123" s="21">
        <f t="shared" ca="1" si="18"/>
        <v>45954.794402546293</v>
      </c>
      <c r="H1123" s="22"/>
      <c r="I1123" s="19" t="str">
        <f>IFERROR(VLOOKUP(D1123,DB!A:F,6,0),"")</f>
        <v/>
      </c>
      <c r="J1123" s="18" t="str">
        <f>IFERROR(VLOOKUP(D1123,DB!A:G,7,0),"")</f>
        <v/>
      </c>
      <c r="K1123" s="46"/>
      <c r="L1123" s="23" t="str">
        <f>IFERROR(VLOOKUP(D1123,DB!A:I,9,0),"")</f>
        <v/>
      </c>
    </row>
  </sheetData>
  <dataValidations count="2">
    <dataValidation allowBlank="1" showInputMessage="1" showErrorMessage="1" sqref="E1" xr:uid="{5914219A-CB83-432D-936A-CC0CB6F3982A}"/>
    <dataValidation type="list" allowBlank="1" showInputMessage="1" showErrorMessage="1" sqref="E2:E112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36"/>
  <sheetViews>
    <sheetView tabSelected="1" workbookViewId="0">
      <selection activeCell="D31" sqref="D31"/>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39087</v>
      </c>
      <c r="B2" s="97" t="str">
        <f>IFERROR(VLOOKUP(D2,DB!A:K,11,0),"")</f>
        <v>R4</v>
      </c>
      <c r="C2" s="98">
        <v>1</v>
      </c>
      <c r="D2" s="94" t="s">
        <v>35115</v>
      </c>
      <c r="E2" s="99" t="s">
        <v>38998</v>
      </c>
      <c r="F2" s="100">
        <v>45703.480717592596</v>
      </c>
      <c r="G2" s="101">
        <f ca="1">IFERROR(NOW()-F2,"")</f>
        <v>251.31368495369679</v>
      </c>
      <c r="H2" s="100">
        <v>45703.474768518521</v>
      </c>
      <c r="I2" s="97" t="str">
        <f>IFERROR(VLOOKUP(D2,DB!A:F,6,0),"")</f>
        <v>SCECO</v>
      </c>
      <c r="J2" s="97" t="str">
        <f>IFERROR(VLOOKUP(D2,DB!A:G,7,0),"")</f>
        <v>Dead</v>
      </c>
      <c r="K2" s="102" t="s">
        <v>39088</v>
      </c>
      <c r="L2" s="94" t="str">
        <f>IFERROR(VLOOKUP(D2,DB!A:I,9,0),"")</f>
        <v>Latis</v>
      </c>
    </row>
    <row r="3" spans="1:16" ht="30" customHeight="1">
      <c r="A3" s="120" t="s">
        <v>39089</v>
      </c>
      <c r="B3" s="97" t="str">
        <f>IFERROR(VLOOKUP(D3,DB!A:K,11,0),"")</f>
        <v>R4</v>
      </c>
      <c r="C3" s="121">
        <v>1</v>
      </c>
      <c r="D3" s="94" t="s">
        <v>27420</v>
      </c>
      <c r="E3" s="99" t="s">
        <v>38998</v>
      </c>
      <c r="F3" s="124">
        <v>45953.634722222225</v>
      </c>
      <c r="G3" s="125">
        <f ca="1">IFERROR(NOW()-F3,"")</f>
        <v>1.1596803240681766</v>
      </c>
      <c r="H3" s="124">
        <v>45953.546631944446</v>
      </c>
      <c r="I3" s="120" t="str">
        <f>IFERROR(VLOOKUP(D3,DB!A:F,6,0),"")</f>
        <v>SCECO</v>
      </c>
      <c r="J3" s="120" t="str">
        <f>IFERROR(VLOOKUP(D3,DB!A:G,7,0),"")</f>
        <v>Dead</v>
      </c>
      <c r="K3" s="126" t="s">
        <v>39090</v>
      </c>
      <c r="L3" s="122" t="str">
        <f>IFERROR(VLOOKUP(D3,DB!A:I,9,0),"")</f>
        <v>Latis</v>
      </c>
    </row>
    <row r="4" spans="1:16" ht="27.75" customHeight="1">
      <c r="A4" s="120" t="s">
        <v>39091</v>
      </c>
      <c r="B4" s="120" t="str">
        <f>IFERROR(VLOOKUP(D4,DB!A:K,11,0),"")</f>
        <v>R4</v>
      </c>
      <c r="C4" s="121">
        <v>2</v>
      </c>
      <c r="D4" s="94" t="s">
        <v>35586</v>
      </c>
      <c r="E4" s="99" t="s">
        <v>38998</v>
      </c>
      <c r="F4" s="124">
        <v>45953.820138888892</v>
      </c>
      <c r="G4" s="125">
        <f ca="1">IFERROR(NOW()-F4,"")</f>
        <v>0.97426365740102483</v>
      </c>
      <c r="H4" s="124">
        <v>45953.776747685188</v>
      </c>
      <c r="I4" s="120" t="str">
        <f>IFERROR(VLOOKUP(D4,DB!A:F,6,0),"")</f>
        <v>SCECO</v>
      </c>
      <c r="J4" s="120" t="str">
        <f>IFERROR(VLOOKUP(D4,DB!A:G,7,0),"")</f>
        <v>In progress</v>
      </c>
      <c r="K4" s="126" t="s">
        <v>39092</v>
      </c>
      <c r="L4" s="122" t="str">
        <f>IFERROR(VLOOKUP(D4,DB!A:I,9,0),"")</f>
        <v>Latis</v>
      </c>
    </row>
    <row r="5" spans="1:16" ht="20.25" customHeight="1">
      <c r="A5" s="120" t="s">
        <v>39093</v>
      </c>
      <c r="B5" s="120" t="str">
        <f>IFERROR(VLOOKUP(D5,DB!A:K,11,0),"")</f>
        <v>R4</v>
      </c>
      <c r="C5" s="121">
        <v>1</v>
      </c>
      <c r="D5" s="122" t="s">
        <v>37641</v>
      </c>
      <c r="E5" s="123" t="s">
        <v>38998</v>
      </c>
      <c r="F5" s="124">
        <v>45954.6559375</v>
      </c>
      <c r="G5" s="125">
        <f ca="1">IFERROR(NOW()-F5,"")</f>
        <v>0.13846504629327683</v>
      </c>
      <c r="H5" s="124">
        <v>45954.623298611114</v>
      </c>
      <c r="I5" s="120" t="str">
        <f>IFERROR(VLOOKUP(D5,DB!A:F,6,0),"")</f>
        <v>SCECO</v>
      </c>
      <c r="J5" s="120" t="str">
        <f>IFERROR(VLOOKUP(D5,DB!A:G,7,0),"")</f>
        <v>Dead</v>
      </c>
      <c r="K5" s="126" t="s">
        <v>39094</v>
      </c>
      <c r="L5" s="122" t="str">
        <f>IFERROR(VLOOKUP(D5,DB!A:I,9,0),"")</f>
        <v>Latis</v>
      </c>
    </row>
    <row r="6" spans="1:16" ht="15" customHeight="1">
      <c r="A6" s="120" t="s">
        <v>39095</v>
      </c>
      <c r="B6" s="120" t="str">
        <f>IFERROR(VLOOKUP(D6,DB!A:K,11,0),"")</f>
        <v>R4</v>
      </c>
      <c r="C6" s="121">
        <v>1</v>
      </c>
      <c r="D6" s="122" t="s">
        <v>37421</v>
      </c>
      <c r="E6" s="123" t="s">
        <v>38998</v>
      </c>
      <c r="F6" s="124">
        <v>45954.769699074073</v>
      </c>
      <c r="G6" s="125">
        <f ca="1">IFERROR(NOW()-F6,"")</f>
        <v>2.4703472219698597E-2</v>
      </c>
      <c r="H6" s="124">
        <v>45954.763449074075</v>
      </c>
      <c r="I6" s="120" t="str">
        <f>IFERROR(VLOOKUP(D6,DB!A:F,6,0),"")</f>
        <v>Generator-SG</v>
      </c>
      <c r="J6" s="120" t="str">
        <f>IFERROR(VLOOKUP(D6,DB!A:G,7,0),"")</f>
        <v>Vandalized</v>
      </c>
      <c r="K6" s="126" t="s">
        <v>39096</v>
      </c>
      <c r="L6" s="122" t="str">
        <f>IFERROR(VLOOKUP(#REF!,DB!A:I,9,0),"")</f>
        <v/>
      </c>
    </row>
    <row r="7" spans="1:16" ht="15" customHeight="1">
      <c r="A7" s="120"/>
      <c r="B7" s="120" t="str">
        <f>IFERROR(VLOOKUP(D7,DB!A:K,11,0),"")</f>
        <v/>
      </c>
      <c r="C7" s="121"/>
      <c r="D7" s="122"/>
      <c r="E7" s="123"/>
      <c r="F7" s="124"/>
      <c r="G7" s="125">
        <f ca="1">IFERROR(NOW()-F7,"")</f>
        <v>45954.794402546293</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123"/>
      <c r="F8" s="124"/>
      <c r="G8" s="125">
        <f ca="1">IFERROR(NOW()-F8,"")</f>
        <v>45954.794402546293</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123"/>
      <c r="F9" s="124"/>
      <c r="G9" s="125">
        <f ca="1">IFERROR(NOW()-F9,"")</f>
        <v>45954.794402546293</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94"/>
      <c r="E10" s="123"/>
      <c r="F10" s="124"/>
      <c r="G10" s="125">
        <f ca="1">IFERROR(NOW()-F10,"")</f>
        <v>45954.794402546293</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94"/>
      <c r="E11" s="123"/>
      <c r="F11" s="124"/>
      <c r="G11" s="125">
        <f ca="1">IFERROR(NOW()-F11,"")</f>
        <v>45954.794402546293</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122"/>
      <c r="E12" s="123"/>
      <c r="F12" s="124"/>
      <c r="G12" s="125">
        <f ca="1">IFERROR(NOW()-F12,"")</f>
        <v>45954.794402546293</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122"/>
      <c r="E13" s="123"/>
      <c r="F13" s="124"/>
      <c r="G13" s="125">
        <f ca="1">IFERROR(NOW()-F13,"")</f>
        <v>45954.794402546293</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122"/>
      <c r="E14" s="123"/>
      <c r="F14" s="124"/>
      <c r="G14" s="125">
        <f ca="1">IFERROR(NOW()-F14,"")</f>
        <v>45954.794402546293</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22"/>
      <c r="E15" s="123"/>
      <c r="F15" s="124"/>
      <c r="G15" s="125">
        <f ca="1">IFERROR(NOW()-F15,"")</f>
        <v>45954.794402546293</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122"/>
      <c r="E16" s="123"/>
      <c r="F16" s="124"/>
      <c r="G16" s="125">
        <f ca="1">IFERROR(NOW()-F16,"")</f>
        <v>45954.794402546293</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122"/>
      <c r="E17" s="123"/>
      <c r="F17" s="124"/>
      <c r="G17" s="125">
        <f ca="1">IFERROR(NOW()-F17,"")</f>
        <v>45954.794402546293</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22"/>
      <c r="E18" s="123"/>
      <c r="F18" s="124"/>
      <c r="G18" s="125">
        <f ca="1">IFERROR(NOW()-F18,"")</f>
        <v>45954.794402546293</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94"/>
      <c r="E19" s="123"/>
      <c r="F19" s="124"/>
      <c r="G19" s="125">
        <f ca="1">IFERROR(NOW()-F19,"")</f>
        <v>45954.794402546293</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22"/>
      <c r="E20" s="123"/>
      <c r="F20" s="124"/>
      <c r="G20" s="125">
        <f ca="1">IFERROR(NOW()-F20,"")</f>
        <v>45954.794402546293</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62"/>
      <c r="E21" s="123"/>
      <c r="F21" s="124"/>
      <c r="G21" s="125">
        <f ca="1">IFERROR(NOW()-F21,"")</f>
        <v>45954.794402546293</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123"/>
      <c r="F22" s="124"/>
      <c r="G22" s="125">
        <f ca="1">IFERROR(NOW()-F22,"")</f>
        <v>45954.794402546293</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45954.794402546293</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65"/>
      <c r="E24" s="123"/>
      <c r="F24" s="124"/>
      <c r="G24" s="125">
        <f ca="1">IFERROR(NOW()-F24,"")</f>
        <v>45954.794402546293</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45954.794402546293</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45954.794402546293</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45954.794402546293</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45954.794402546293</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45954.794402546293</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45954.794402546293</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45954.794402546293</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45954.794402546293</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45954.794402546293</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45954.794402546293</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45954.794402546293</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45954.794402546293</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45954.794402546293</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45954.794402546293</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45954.794402546293</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45954.794402546293</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45954.794402546293</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45954.794402546293</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45954.794402546293</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45954.794402546293</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45954.794402546293</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45954.794402546293</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45954.794402546293</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45954.794402546293</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45954.794402546293</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45954.794402546293</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45954.794402546293</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45954.794402546293</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45954.794402546293</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45954.794402546293</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45954.794402546293</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45954.794402546293</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45954.794402546293</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45954.794402546293</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45954.794402546293</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45954.794402546293</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45954.794402546293</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45954.794402546293</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45954.794402546293</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45954.794402546293</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45954.794402546293</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45954.794402546293</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45954.794402546293</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45954.794402546293</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45954.794402546293</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45954.794402546293</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45954.794402546293</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45954.794402546293</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45954.794402546293</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45954.794402546293</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45954.794402546293</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45954.794402546293</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45954.794402546293</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45954.794402546293</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45954.794402546293</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45954.794402546293</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45954.794402546293</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45954.794402546293</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45954.794402546293</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45954.794402546293</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45954.794402546293</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45954.794402546293</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45954.794402546293</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45954.794402546293</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45954.794402546293</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45954.794402546293</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45954.794402546293</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45954.794402546293</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45954.794402546293</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45954.794402546293</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45954.794402546293</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45954.794402546293</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45954.794402546293</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45954.794402546293</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45954.794402546293</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45954.794402546293</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45954.794402546293</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45954.794402546293</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45954.794402546293</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45954.794402546293</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45954.794402546293</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45954.794402546293</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45954.794402546293</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45954.794402546293</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45954.794402546293</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45954.794402546293</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45954.794402546293</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45954.794402546293</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45954.794402546293</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45954.794402546293</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45954.794402546293</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45954.794402546293</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45954.794402546293</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45954.794402546293</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45954.794402546293</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45954.794402546293</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45954.794402546293</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45954.794402546293</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45954.794402546293</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45954.794402546293</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45954.794402546293</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45954.794402546293</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45954.794402546293</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45954.794402546293</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45954.794402546293</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45954.794402546293</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45954.794402546293</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45954.794402546293</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45954.794402546293</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45954.794402546293</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45954.794402546293</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45954.794402546293</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45954.794402546293</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45954.794402546293</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45954.794402546293</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45954.794402546293</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45954.794402546293</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45954.794402546293</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45954.794402546293</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45954.794402546293</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45954.794402546293</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45954.794402546293</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45954.794402546293</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45954.794402546293</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45954.794402546293</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45954.794402546293</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45954.794402546293</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45954.794402546293</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45954.794402546293</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45954.794402546293</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45954.794402546293</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45954.794402546293</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45954.794402546293</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45954.794402546293</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45954.794402546293</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45954.794402546293</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45954.794402546293</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45954.794402546293</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45954.794402546293</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45954.794402546293</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45954.794402546293</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45954.794402546293</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45954.794402546293</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45954.794402546293</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45954.794402546293</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45954.794402546293</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45954.794402546293</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45954.794402546293</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45954.794402546293</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45954.794402546293</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45954.794402546293</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45954.794402546293</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45954.794402546293</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45954.794402546293</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45954.794402546293</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45954.794402546293</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45954.794402546293</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45954.794402546293</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45954.794402546293</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45954.794402546293</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45954.794402546293</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45954.794402546293</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45954.794402546293</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45954.794402546293</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45954.794402546293</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45954.794402546293</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45954.794402546293</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45954.794402546293</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45954.794402546293</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45954.794402546293</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45954.794402546293</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45954.794402546293</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45954.794402546293</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45954.794402546293</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45954.794402546293</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45954.794402546293</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45954.794402546293</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45954.794402546293</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45954.794402546293</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45954.794402546293</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45954.794402546293</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45954.794402546293</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45954.794402546293</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45954.794402546293</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45954.794402546293</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45954.794402546293</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45954.794402546293</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45954.794402546293</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45954.794402546293</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45954.794402546293</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45954.794402546293</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45954.794402546293</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45954.794402546293</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45954.794402546293</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45954.794402546293</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45954.794402546293</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45954.794402546293</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45954.794402546293</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45954.794402546293</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45954.794402546293</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45954.794402546293</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45954.794402546293</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45954.794402546293</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45954.794402546293</v>
      </c>
      <c r="H228" s="124"/>
      <c r="I228" s="120" t="str">
        <f>IFERROR(VLOOKUP(D228,DB!A:F,6,0),"")</f>
        <v/>
      </c>
      <c r="J228" s="120" t="str">
        <f>IFERROR(VLOOKUP(D228,DB!A:G,7,0),"")</f>
        <v/>
      </c>
      <c r="K228" s="126"/>
      <c r="L228" s="122" t="str">
        <f>IFERROR(VLOOKUP(D228,DB!A:I,9,0),"")</f>
        <v/>
      </c>
    </row>
    <row r="229" spans="1:12" ht="15" customHeight="1">
      <c r="A229" s="120"/>
      <c r="B229" s="120" t="str">
        <f>IFERROR(VLOOKUP(D229,DB!A:K,11,0),"")</f>
        <v/>
      </c>
      <c r="C229" s="121"/>
      <c r="D229" s="122"/>
      <c r="E229" s="123"/>
      <c r="F229" s="124"/>
      <c r="G229" s="125">
        <f ca="1">IFERROR(NOW()-F229,"")</f>
        <v>45954.794402546293</v>
      </c>
      <c r="H229" s="124"/>
      <c r="I229" s="120" t="str">
        <f>IFERROR(VLOOKUP(D229,DB!A:F,6,0),"")</f>
        <v/>
      </c>
      <c r="J229" s="120" t="str">
        <f>IFERROR(VLOOKUP(D229,DB!A:G,7,0),"")</f>
        <v/>
      </c>
      <c r="K229" s="126"/>
      <c r="L229" s="122" t="str">
        <f>IFERROR(VLOOKUP(D229,DB!A:I,9,0),"")</f>
        <v/>
      </c>
    </row>
    <row r="230" spans="1:12" ht="15" customHeight="1">
      <c r="A230" s="120"/>
      <c r="B230" s="120" t="str">
        <f>IFERROR(VLOOKUP(D230,DB!A:K,11,0),"")</f>
        <v/>
      </c>
      <c r="C230" s="121"/>
      <c r="D230" s="122"/>
      <c r="E230" s="123"/>
      <c r="F230" s="124"/>
      <c r="G230" s="125">
        <f ca="1">IFERROR(NOW()-F230,"")</f>
        <v>45954.794402546293</v>
      </c>
      <c r="H230" s="124"/>
      <c r="I230" s="120" t="str">
        <f>IFERROR(VLOOKUP(D230,DB!A:F,6,0),"")</f>
        <v/>
      </c>
      <c r="J230" s="120" t="str">
        <f>IFERROR(VLOOKUP(D230,DB!A:G,7,0),"")</f>
        <v/>
      </c>
      <c r="K230" s="126"/>
      <c r="L230" s="122" t="str">
        <f>IFERROR(VLOOKUP(D230,DB!A:I,9,0),"")</f>
        <v/>
      </c>
    </row>
    <row r="231" spans="1:12" ht="15" customHeight="1">
      <c r="A231" s="120"/>
      <c r="B231" s="120" t="str">
        <f>IFERROR(VLOOKUP(D231,DB!A:K,11,0),"")</f>
        <v/>
      </c>
      <c r="C231" s="121"/>
      <c r="D231" s="122"/>
      <c r="E231" s="123"/>
      <c r="F231" s="124"/>
      <c r="G231" s="125">
        <f ca="1">IFERROR(NOW()-F231,"")</f>
        <v>45954.794402546293</v>
      </c>
      <c r="H231" s="124"/>
      <c r="I231" s="120" t="str">
        <f>IFERROR(VLOOKUP(D231,DB!A:F,6,0),"")</f>
        <v/>
      </c>
      <c r="J231" s="120" t="str">
        <f>IFERROR(VLOOKUP(D231,DB!A:G,7,0),"")</f>
        <v/>
      </c>
      <c r="K231" s="126"/>
      <c r="L231" s="122" t="str">
        <f>IFERROR(VLOOKUP(D231,DB!A:I,9,0),"")</f>
        <v/>
      </c>
    </row>
    <row r="232" spans="1:12" ht="15" customHeight="1">
      <c r="A232" s="120"/>
      <c r="B232" s="120" t="str">
        <f>IFERROR(VLOOKUP(D232,DB!A:K,11,0),"")</f>
        <v/>
      </c>
      <c r="C232" s="121"/>
      <c r="D232" s="122"/>
      <c r="E232" s="123"/>
      <c r="F232" s="124"/>
      <c r="G232" s="125">
        <f ca="1">IFERROR(NOW()-F232,"")</f>
        <v>45954.794402546293</v>
      </c>
      <c r="H232" s="124"/>
      <c r="I232" s="120" t="str">
        <f>IFERROR(VLOOKUP(D232,DB!A:F,6,0),"")</f>
        <v/>
      </c>
      <c r="J232" s="120" t="str">
        <f>IFERROR(VLOOKUP(D232,DB!A:G,7,0),"")</f>
        <v/>
      </c>
      <c r="K232" s="126"/>
      <c r="L232" s="122" t="str">
        <f>IFERROR(VLOOKUP(D232,DB!A:I,9,0),"")</f>
        <v/>
      </c>
    </row>
    <row r="233" spans="1:12" ht="15" customHeight="1">
      <c r="A233" s="120"/>
      <c r="B233" s="120" t="str">
        <f>IFERROR(VLOOKUP(D233,DB!A:K,11,0),"")</f>
        <v/>
      </c>
      <c r="C233" s="121"/>
      <c r="D233" s="122"/>
      <c r="E233" s="123"/>
      <c r="F233" s="124"/>
      <c r="G233" s="125">
        <f ca="1">IFERROR(NOW()-F233,"")</f>
        <v>45954.794402546293</v>
      </c>
      <c r="H233" s="124"/>
      <c r="I233" s="120" t="str">
        <f>IFERROR(VLOOKUP(D233,DB!A:F,6,0),"")</f>
        <v/>
      </c>
      <c r="J233" s="120" t="str">
        <f>IFERROR(VLOOKUP(D233,DB!A:G,7,0),"")</f>
        <v/>
      </c>
      <c r="K233" s="126"/>
      <c r="L233" s="122" t="str">
        <f>IFERROR(VLOOKUP(D233,DB!A:I,9,0),"")</f>
        <v/>
      </c>
    </row>
    <row r="234" spans="1:12" ht="15" customHeight="1">
      <c r="A234" s="120"/>
      <c r="B234" s="120" t="str">
        <f>IFERROR(VLOOKUP(D234,DB!A:K,11,0),"")</f>
        <v/>
      </c>
      <c r="C234" s="121"/>
      <c r="D234" s="122"/>
      <c r="E234" s="123"/>
      <c r="F234" s="124"/>
      <c r="G234" s="125">
        <f ca="1">IFERROR(NOW()-F234,"")</f>
        <v>45954.794402546293</v>
      </c>
      <c r="H234" s="124"/>
      <c r="I234" s="120" t="str">
        <f>IFERROR(VLOOKUP(D234,DB!A:F,6,0),"")</f>
        <v/>
      </c>
      <c r="J234" s="120" t="str">
        <f>IFERROR(VLOOKUP(D234,DB!A:G,7,0),"")</f>
        <v/>
      </c>
      <c r="K234" s="126"/>
      <c r="L234" s="122" t="str">
        <f>IFERROR(VLOOKUP(D234,DB!A:I,9,0),"")</f>
        <v/>
      </c>
    </row>
    <row r="235" spans="1:12" ht="15" customHeight="1">
      <c r="A235" s="120"/>
      <c r="B235" s="120" t="str">
        <f>IFERROR(VLOOKUP(D235,DB!A:K,11,0),"")</f>
        <v/>
      </c>
      <c r="C235" s="121"/>
      <c r="D235" s="122"/>
      <c r="E235" s="123"/>
      <c r="F235" s="124"/>
      <c r="G235" s="125">
        <f ca="1">IFERROR(NOW()-F235,"")</f>
        <v>45954.794402546293</v>
      </c>
      <c r="H235" s="124"/>
      <c r="I235" s="120" t="str">
        <f>IFERROR(VLOOKUP(D235,DB!A:F,6,0),"")</f>
        <v/>
      </c>
      <c r="J235" s="120" t="str">
        <f>IFERROR(VLOOKUP(D235,DB!A:G,7,0),"")</f>
        <v/>
      </c>
      <c r="K235" s="126"/>
      <c r="L235" s="122" t="str">
        <f>IFERROR(VLOOKUP(D235,DB!A:I,9,0),"")</f>
        <v/>
      </c>
    </row>
    <row r="236" spans="1:12" ht="15" customHeight="1">
      <c r="A236" s="127"/>
      <c r="B236" s="127" t="str">
        <f>IFERROR(VLOOKUP(D236,DB!A:K,11,0),"")</f>
        <v/>
      </c>
      <c r="C236" s="128"/>
      <c r="D236" s="129"/>
      <c r="E236" s="130"/>
      <c r="F236" s="131"/>
      <c r="G236" s="132">
        <f ca="1">IFERROR(NOW()-F236,"")</f>
        <v>45954.794402546293</v>
      </c>
      <c r="H236" s="131"/>
      <c r="I236" s="127" t="str">
        <f>IFERROR(VLOOKUP(D236,DB!A:F,6,0),"")</f>
        <v/>
      </c>
      <c r="J236" s="127" t="str">
        <f>IFERROR(VLOOKUP(D236,DB!A:G,7,0),"")</f>
        <v/>
      </c>
      <c r="K236" s="133"/>
      <c r="L236" s="129" t="str">
        <f>IFERROR(VLOOKUP(D236,DB!A:I,9,0),"")</f>
        <v/>
      </c>
    </row>
  </sheetData>
  <dataValidations count="2">
    <dataValidation allowBlank="1" showInputMessage="1" showErrorMessage="1" sqref="E1" xr:uid="{A4F81451-56CC-4543-9497-104C4E44EE4B}"/>
    <dataValidation type="list" allowBlank="1" showInputMessage="1" showErrorMessage="1" sqref="E2:E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20"/>
  <sheetViews>
    <sheetView workbookViewId="0">
      <selection activeCell="D7" sqref="D7"/>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7.69921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6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39097</v>
      </c>
      <c r="B2" s="37" t="str">
        <f>IFERROR(VLOOKUP(D2,DB!A:K,11,0),"")</f>
        <v>R5</v>
      </c>
      <c r="C2" s="37">
        <v>3</v>
      </c>
      <c r="D2" s="119" t="s">
        <v>36034</v>
      </c>
      <c r="E2" s="37" t="s">
        <v>38998</v>
      </c>
      <c r="F2" s="38">
        <v>45891.832060185188</v>
      </c>
      <c r="G2" s="145">
        <f ca="1">IFERROR(NOW()-F2,"")</f>
        <v>62.962342361104675</v>
      </c>
      <c r="H2" s="38">
        <v>45891.790393518517</v>
      </c>
      <c r="I2" s="37" t="str">
        <f>IFERROR(VLOOKUP(D2,DB!A:F,6,0),"")</f>
        <v>Generator-SG</v>
      </c>
      <c r="J2" s="37" t="str">
        <f>IFERROR(VLOOKUP(D2,DB!A:G,7,0),"")</f>
        <v>Vandalized</v>
      </c>
      <c r="K2" s="37" t="s">
        <v>39098</v>
      </c>
      <c r="L2" s="37" t="str">
        <f>IFERROR(VLOOKUP(D2,DB!A:I,9,0),"")</f>
        <v>Latis</v>
      </c>
      <c r="M2" s="118"/>
    </row>
    <row r="3" spans="1:13" ht="30.75">
      <c r="A3" s="37" t="s">
        <v>39099</v>
      </c>
      <c r="B3" s="37" t="str">
        <f>IFERROR(VLOOKUP(D3,DB!A:K,11,0),"")</f>
        <v>R5</v>
      </c>
      <c r="C3" s="37">
        <v>1</v>
      </c>
      <c r="D3" s="37" t="s">
        <v>31329</v>
      </c>
      <c r="E3" s="37" t="s">
        <v>39079</v>
      </c>
      <c r="F3" s="38">
        <v>45926.188877314817</v>
      </c>
      <c r="G3" s="145">
        <f t="shared" ref="G3" ca="1" si="0">IFERROR(NOW()-F3,"")</f>
        <v>28.605525231476349</v>
      </c>
      <c r="H3" s="38">
        <v>45926.158159722225</v>
      </c>
      <c r="I3" s="37" t="str">
        <f>IFERROR(VLOOKUP(D3,DB!A:F,6,0),"")</f>
        <v>SCECO</v>
      </c>
      <c r="J3" s="37" t="str">
        <f>IFERROR(VLOOKUP(D3,DB!A:G,7,0),"")</f>
        <v>Good</v>
      </c>
      <c r="K3" s="37" t="s">
        <v>39100</v>
      </c>
      <c r="L3" s="37" t="str">
        <f>IFERROR(VLOOKUP(D3,DB!A:I,9,0),"")</f>
        <v>Latis</v>
      </c>
      <c r="M3" s="118"/>
    </row>
    <row r="4" spans="1:13" ht="48" customHeight="1">
      <c r="A4" s="153" t="s">
        <v>39101</v>
      </c>
      <c r="B4" s="153" t="str">
        <f>IFERROR(VLOOKUP(D4,DB!A:K,11,0),"")</f>
        <v>R5</v>
      </c>
      <c r="C4" s="153">
        <v>1</v>
      </c>
      <c r="D4" s="153" t="s">
        <v>34781</v>
      </c>
      <c r="E4" s="153" t="s">
        <v>39079</v>
      </c>
      <c r="F4" s="154">
        <v>45948.661111111112</v>
      </c>
      <c r="G4" s="155">
        <f ca="1">IFERROR(NOW()-F4,"")</f>
        <v>6.1332912037032656</v>
      </c>
      <c r="H4" s="154">
        <v>45948.661111111112</v>
      </c>
      <c r="I4" s="153" t="str">
        <f>IFERROR(VLOOKUP(D4,DB!A:F,6,0),"")</f>
        <v>SCECO</v>
      </c>
      <c r="J4" s="153" t="str">
        <f>IFERROR(VLOOKUP(D4,DB!A:G,7,0),"")</f>
        <v>Dead</v>
      </c>
      <c r="K4" s="153" t="s">
        <v>39102</v>
      </c>
      <c r="L4" s="153" t="str">
        <f>IFERROR(VLOOKUP(D4,DB!A:I,9,0),"")</f>
        <v>Latis</v>
      </c>
    </row>
    <row r="5" spans="1:13" ht="30.75">
      <c r="A5" s="153" t="s">
        <v>39103</v>
      </c>
      <c r="B5" s="153" t="str">
        <f>IFERROR(VLOOKUP(D5,DB!A:K,11,0),"")</f>
        <v>R5</v>
      </c>
      <c r="C5" s="153">
        <v>1</v>
      </c>
      <c r="D5" s="153" t="s">
        <v>35526</v>
      </c>
      <c r="E5" s="153" t="s">
        <v>38998</v>
      </c>
      <c r="F5" s="154">
        <v>45954.449641203704</v>
      </c>
      <c r="G5" s="155">
        <f ca="1">IFERROR(NOW()-F5,"")</f>
        <v>0.34476111111143837</v>
      </c>
      <c r="H5" s="154">
        <v>45954.369560185187</v>
      </c>
      <c r="I5" s="153" t="str">
        <f>IFERROR(VLOOKUP(D5,DB!A:F,6,0),"")</f>
        <v>SCECO</v>
      </c>
      <c r="J5" s="153" t="str">
        <f>IFERROR(VLOOKUP(D5,DB!A:G,7,0),"")</f>
        <v>Good</v>
      </c>
      <c r="K5" s="153" t="s">
        <v>39104</v>
      </c>
      <c r="L5" s="153" t="str">
        <f>IFERROR(VLOOKUP(D5,DB!A:I,9,0),"")</f>
        <v>Latis</v>
      </c>
    </row>
    <row r="6" spans="1:13" ht="15">
      <c r="A6" s="153"/>
      <c r="B6" s="153" t="str">
        <f>IFERROR(VLOOKUP(D6,DB!A:K,11,0),"")</f>
        <v/>
      </c>
      <c r="C6" s="153"/>
      <c r="D6" s="153"/>
      <c r="E6" s="153"/>
      <c r="F6" s="154"/>
      <c r="G6" s="155">
        <f ca="1">IFERROR(NOW()-F6,"")</f>
        <v>45954.794402314816</v>
      </c>
      <c r="H6" s="154"/>
      <c r="I6" s="153" t="str">
        <f>IFERROR(VLOOKUP(D6,DB!A:F,6,0),"")</f>
        <v/>
      </c>
      <c r="J6" s="153" t="str">
        <f>IFERROR(VLOOKUP(D6,DB!A:G,7,0),"")</f>
        <v/>
      </c>
      <c r="K6" s="153"/>
      <c r="L6" s="153" t="str">
        <f>IFERROR(VLOOKUP(D6,DB!A:I,9,0),"")</f>
        <v/>
      </c>
    </row>
    <row r="7" spans="1:13" ht="15">
      <c r="A7" s="153"/>
      <c r="B7" s="153" t="str">
        <f>IFERROR(VLOOKUP(D7,DB!A:K,11,0),"")</f>
        <v/>
      </c>
      <c r="C7" s="153"/>
      <c r="D7" s="153"/>
      <c r="E7" s="153"/>
      <c r="F7" s="154"/>
      <c r="G7" s="155">
        <f ca="1">IFERROR(NOW()-F7,"")</f>
        <v>45954.794402314816</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45954.794402314816</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45954.794402314816</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45954.794402314816</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45954.794402314816</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45954.794402314816</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45954.794402314816</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45954.794402314816</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45954.794402314816</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45954.794402314816</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45954.794402314816</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45954.794402314816</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45954.794402314816</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45954.794402314816</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45954.794402314816</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45954.794402314816</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45954.794402314816</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45954.794402314816</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45954.794402314816</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45954.794402314816</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45954.794402314816</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45954.794402314816</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45954.794402314816</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45954.794402314816</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45954.794402314816</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45954.794402314816</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45954.794402314816</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45954.794402314816</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45954.794402314816</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45954.794402314816</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45954.794402314816</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45954.794402314816</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45954.794402314816</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45954.794402314816</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45954.794402314816</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45954.794402314816</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45954.794402314816</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45954.794402314816</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45954.794402314816</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45954.794402314816</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45954.794402314816</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45954.794402314816</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45954.794402314816</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45954.794402314816</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45954.794402314816</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45954.794402314816</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45954.794402314816</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45954.794402314816</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45954.794402314816</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45954.794402314816</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45954.794402314816</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45954.794402314816</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45954.794402314816</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45954.794402314816</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45954.794402314816</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45954.794402314816</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45954.794402314816</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45954.794402314816</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45954.794402314816</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45954.794402314816</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45954.794402314816</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45954.794402314816</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45954.794402314816</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45954.794402314816</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45954.794402314816</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45954.794402314816</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45954.794402314816</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45954.794402314816</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45954.794402314816</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45954.794402314816</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45954.794402314816</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45954.794402314816</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45954.794402314816</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45954.794402314816</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45954.794402314816</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45954.794402314816</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45954.794402314816</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45954.794402314816</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45954.794402314816</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45954.794402314816</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45954.794402314816</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45954.794402314816</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45954.794402314816</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45954.794402314816</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45954.794402314816</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45954.794402314816</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45954.794402314816</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45954.794402314816</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45954.794402314816</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45954.794402314816</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45954.794402314816</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45954.794402314816</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45954.794402314816</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45954.794402314816</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45954.794402314816</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45954.794402314816</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45954.794402314816</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45954.794402314816</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45954.794402314816</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45954.794402314816</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45954.794402314816</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45954.794402314816</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45954.794402314816</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45954.794402314816</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45954.794402314816</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45954.794402314816</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45954.794402314816</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45954.794402314816</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45954.794402314816</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45954.794402314816</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45954.794402314816</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45954.794402314816</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45954.794402314816</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45954.794402314816</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45954.794402314816</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45954.794402314816</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45954.794402314816</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45954.794402314816</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45954.794402314816</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45954.794402314816</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45954.794402314816</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45954.794402314816</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45954.794402314816</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45954.794402314816</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45954.794402314816</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45954.794402314816</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45954.794402314816</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45954.794402314816</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45954.794402314816</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45954.794402314816</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45954.794402314816</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45954.794402314816</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45954.794402314816</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45954.794402314816</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45954.794402314816</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45954.794402314816</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45954.794402314816</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45954.794402314816</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45954.794402314816</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45954.794402314816</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45954.794402314816</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45954.794402314816</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45954.794402314816</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45954.794402314816</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45954.794402314816</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45954.794402314816</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45954.794402314816</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45954.794402314816</v>
      </c>
      <c r="H154" s="154"/>
      <c r="I154" s="153" t="str">
        <f>IFERROR(VLOOKUP(D154,DB!A:F,6,0),"")</f>
        <v/>
      </c>
      <c r="J154" s="153" t="str">
        <f>IFERROR(VLOOKUP(D154,DB!A:G,7,0),"")</f>
        <v/>
      </c>
      <c r="K154" s="153"/>
      <c r="L154" s="153" t="str">
        <f>IFERROR(VLOOKUP(D154,DB!A:I,9,0),"")</f>
        <v/>
      </c>
    </row>
    <row r="155" spans="1:12" ht="15">
      <c r="A155" s="153"/>
      <c r="B155" s="153" t="str">
        <f>IFERROR(VLOOKUP(D155,DB!A:K,11,0),"")</f>
        <v/>
      </c>
      <c r="C155" s="153"/>
      <c r="D155" s="153"/>
      <c r="E155" s="153"/>
      <c r="F155" s="154"/>
      <c r="G155" s="155">
        <f ca="1">IFERROR(NOW()-F155,"")</f>
        <v>45954.794402314816</v>
      </c>
      <c r="H155" s="154"/>
      <c r="I155" s="153" t="str">
        <f>IFERROR(VLOOKUP(D155,DB!A:F,6,0),"")</f>
        <v/>
      </c>
      <c r="J155" s="153" t="str">
        <f>IFERROR(VLOOKUP(D155,DB!A:G,7,0),"")</f>
        <v/>
      </c>
      <c r="K155" s="153"/>
      <c r="L155" s="153" t="str">
        <f>IFERROR(VLOOKUP(D155,DB!A:I,9,0),"")</f>
        <v/>
      </c>
    </row>
    <row r="156" spans="1:12" ht="15">
      <c r="A156" s="153"/>
      <c r="B156" s="153" t="str">
        <f>IFERROR(VLOOKUP(D156,DB!A:K,11,0),"")</f>
        <v/>
      </c>
      <c r="C156" s="153"/>
      <c r="D156" s="153"/>
      <c r="E156" s="153"/>
      <c r="F156" s="154"/>
      <c r="G156" s="155">
        <f ca="1">IFERROR(NOW()-F156,"")</f>
        <v>45954.794402314816</v>
      </c>
      <c r="H156" s="154"/>
      <c r="I156" s="153" t="str">
        <f>IFERROR(VLOOKUP(D156,DB!A:F,6,0),"")</f>
        <v/>
      </c>
      <c r="J156" s="153" t="str">
        <f>IFERROR(VLOOKUP(D156,DB!A:G,7,0),"")</f>
        <v/>
      </c>
      <c r="K156" s="153"/>
      <c r="L156" s="153" t="str">
        <f>IFERROR(VLOOKUP(D156,DB!A:I,9,0),"")</f>
        <v/>
      </c>
    </row>
    <row r="157" spans="1:12" ht="15">
      <c r="A157" s="153"/>
      <c r="B157" s="153" t="str">
        <f>IFERROR(VLOOKUP(D157,DB!A:K,11,0),"")</f>
        <v/>
      </c>
      <c r="C157" s="153"/>
      <c r="D157" s="153"/>
      <c r="E157" s="153"/>
      <c r="F157" s="154"/>
      <c r="G157" s="155">
        <f ca="1">IFERROR(NOW()-F157,"")</f>
        <v>45954.794402314816</v>
      </c>
      <c r="H157" s="154"/>
      <c r="I157" s="153" t="str">
        <f>IFERROR(VLOOKUP(D157,DB!A:F,6,0),"")</f>
        <v/>
      </c>
      <c r="J157" s="153" t="str">
        <f>IFERROR(VLOOKUP(D157,DB!A:G,7,0),"")</f>
        <v/>
      </c>
      <c r="K157" s="153"/>
      <c r="L157" s="153" t="str">
        <f>IFERROR(VLOOKUP(D157,DB!A:I,9,0),"")</f>
        <v/>
      </c>
    </row>
    <row r="158" spans="1:12" ht="15">
      <c r="A158" s="153"/>
      <c r="B158" s="153" t="str">
        <f>IFERROR(VLOOKUP(D158,DB!A:K,11,0),"")</f>
        <v/>
      </c>
      <c r="C158" s="153"/>
      <c r="D158" s="153"/>
      <c r="E158" s="153"/>
      <c r="F158" s="154"/>
      <c r="G158" s="155">
        <f ca="1">IFERROR(NOW()-F158,"")</f>
        <v>45954.794402314816</v>
      </c>
      <c r="H158" s="154"/>
      <c r="I158" s="153" t="str">
        <f>IFERROR(VLOOKUP(D158,DB!A:F,6,0),"")</f>
        <v/>
      </c>
      <c r="J158" s="153" t="str">
        <f>IFERROR(VLOOKUP(D158,DB!A:G,7,0),"")</f>
        <v/>
      </c>
      <c r="K158" s="153"/>
      <c r="L158" s="153" t="str">
        <f>IFERROR(VLOOKUP(D158,DB!A:I,9,0),"")</f>
        <v/>
      </c>
    </row>
    <row r="159" spans="1:12" ht="15">
      <c r="A159" s="153"/>
      <c r="B159" s="153" t="str">
        <f>IFERROR(VLOOKUP(D159,DB!A:K,11,0),"")</f>
        <v/>
      </c>
      <c r="C159" s="153"/>
      <c r="D159" s="153"/>
      <c r="E159" s="153"/>
      <c r="F159" s="154"/>
      <c r="G159" s="155">
        <f ca="1">IFERROR(NOW()-F159,"")</f>
        <v>45954.794402314816</v>
      </c>
      <c r="H159" s="154"/>
      <c r="I159" s="153" t="str">
        <f>IFERROR(VLOOKUP(D159,DB!A:F,6,0),"")</f>
        <v/>
      </c>
      <c r="J159" s="153" t="str">
        <f>IFERROR(VLOOKUP(D159,DB!A:G,7,0),"")</f>
        <v/>
      </c>
      <c r="K159" s="153"/>
      <c r="L159" s="153" t="str">
        <f>IFERROR(VLOOKUP(D159,DB!A:I,9,0),"")</f>
        <v/>
      </c>
    </row>
    <row r="160" spans="1:12" ht="15">
      <c r="A160" s="159"/>
      <c r="B160" s="159" t="str">
        <f>IFERROR(VLOOKUP(D160,DB!A:K,11,0),"")</f>
        <v/>
      </c>
      <c r="C160" s="159"/>
      <c r="D160" s="159"/>
      <c r="E160" s="159"/>
      <c r="F160" s="160"/>
      <c r="G160" s="161">
        <f ca="1">IFERROR(NOW()-F160,"")</f>
        <v>45954.794402314816</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45954.794402314816</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45954.794402314816</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45954.794402314816</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45954.794402314816</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45954.794402314816</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45954.794402314816</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45954.794402314816</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45954.794402314816</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45954.794402314816</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45954.794402314816</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45954.794402314816</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45954.794402314816</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45954.794402314816</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45954.794402314816</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45954.794402314816</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45954.794402314816</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45954.794402314816</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45954.794402314816</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45954.794402314816</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45954.794402314816</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45954.794402314816</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45954.794402314816</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45954.794402314816</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45954.794402314816</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45954.794402314816</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45954.794402314816</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45954.794402314816</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45954.794402314816</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45954.794402314816</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45954.794402314816</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45954.794402314816</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45954.794402314816</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45954.794402314816</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45954.794402314816</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45954.794402314816</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45954.794402314816</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45954.794402314816</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45954.794402314816</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45954.794402314816</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45954.794402314816</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45954.794402314816</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45954.794402314816</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45954.794402314816</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45954.794402314816</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45954.794402314816</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45954.794402314816</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45954.794402314816</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45954.794402314816</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45954.794402314816</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45954.794402314816</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45954.794402314816</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45954.794402314816</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45954.794402314816</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45954.794402314816</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45954.794402314816</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45954.794402314816</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45954.794402314816</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45954.794402314816</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45954.794402314816</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45954.794402314816</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45954.794402314816</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45954.794402314816</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45954.794402314816</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45954.794402314816</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45954.794402314816</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45954.794402314816</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45954.794402314816</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45954.794402314816</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45954.794402314816</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45954.794402314816</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45954.794402314816</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45954.794402314816</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45954.794402314816</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45954.794402314816</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45954.794402314816</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45954.794402314816</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45954.794402314816</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45954.794402314816</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45954.794402314816</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45954.794402314816</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45954.794402314816</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45954.794402314816</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45954.794402314816</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45954.794402314816</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45954.794402314816</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45954.794402314816</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45954.794402314816</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45954.794402314816</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45954.794402314816</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45954.794402314816</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45954.794402314816</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45954.794402314816</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45954.794402314816</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45954.794402314816</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45954.794402314816</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45954.794402314816</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45954.794402314816</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45954.794402314816</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45954.794402314816</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45954.794402314816</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45954.794402314816</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45954.794402314816</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45954.794402314816</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45954.794402314816</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45954.794402314816</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45954.794402314816</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45954.794402314816</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45954.794402314816</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45954.794402314816</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45954.794402314816</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45954.794402314816</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45954.794402314816</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45954.794402314816</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45954.794402314816</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45954.794402314816</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45954.794402314816</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45954.794402314816</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45954.794402314816</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45954.794402314816</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45954.794402314816</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45954.794402314816</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45954.794402314816</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45954.794402314816</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45954.794402314816</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45954.794402314816</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45954.794402314816</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45954.794402314816</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45954.794402314816</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45954.794402314816</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45954.794402314816</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45954.794402314816</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45954.794402314816</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45954.794402314816</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45954.794402314816</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45954.794402314816</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45954.794402314816</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45954.794402314816</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45954.794402314816</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45954.794402314816</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45954.794402314816</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45954.794402314816</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45954.794402314816</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45954.794402314816</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45954.794402314816</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45954.794402314816</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45954.794402314816</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45954.794402314816</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45954.794402314816</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45954.794402314816</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45954.794402314816</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45954.794402314816</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45954.794402314816</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45954.794402314816</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45954.794402314816</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45954.794402314816</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45954.794402314816</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45954.794402314816</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45954.794402314816</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45954.794402314816</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45954.794402314816</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45954.794402314816</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45954.794402314816</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45954.794402314816</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45954.794402314816</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45954.794402314816</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45954.794402314816</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45954.794402314816</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45954.794402314816</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45954.794402314816</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45954.794402314816</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45954.794402314816</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45954.794402314816</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45954.794402314816</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45954.794402314816</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45954.794402314816</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45954.794402314816</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45954.794402314816</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45954.794402314816</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45954.794402314816</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45954.794402314816</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45954.794402314816</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45954.794402314816</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45954.794402314816</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45954.794402314816</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45954.794402314816</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45954.794402314816</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45954.794402314816</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45954.794402314816</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45954.794402314816</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45954.794402314816</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45954.794402314816</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45954.794402314816</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45954.794402314816</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45954.794402314816</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45954.794402314816</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45954.794402314816</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45954.794402314816</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45954.794402314816</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45954.794402314816</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45954.794402314816</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45954.794402314816</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45954.794402314816</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45954.794402314816</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45954.794402314816</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45954.794402314816</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45954.794402314816</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45954.794402314816</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45954.794402314816</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45954.794402314816</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45954.794402314816</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45954.794402314816</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45954.794402314816</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45954.794402314816</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45954.794402314816</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45954.794402314816</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45954.794402314816</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45954.794402314816</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45954.794402314816</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45954.794402314816</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45954.794402314816</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45954.794402314816</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45954.794402314816</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45954.794402314816</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45954.794402314816</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45954.794402314816</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45954.794402314816</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45954.794402314816</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45954.794402314816</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45954.794402314816</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45954.794402314816</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45954.794402314816</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45954.794402314816</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45954.794402314816</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45954.794402314816</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45954.794402314816</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45954.794402314816</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45954.794402314816</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45954.794402314816</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45954.794402314816</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45954.794402314816</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45954.794402314816</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45954.794402314816</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45954.794402314816</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45954.794402314816</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45954.794402314816</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45954.794402314816</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45954.794402314816</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45954.794402314816</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45954.794402314816</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45954.794402314816</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45954.794402314816</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45954.794402314816</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45954.794402314816</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45954.794402314816</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45954.794402314816</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45954.794402314816</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45954.794402314816</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45954.794402314816</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45954.794402314816</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45954.794402314816</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45954.794402314816</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45954.794402314816</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45954.794402314816</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45954.794402314816</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45954.794402314816</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45954.794402314816</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45954.794402314816</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45954.794402314816</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45954.794402314816</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45954.794402314816</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45954.794402314816</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45954.794402314816</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45954.794402314816</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45954.794402314816</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45954.794402314816</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45954.794402314816</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45954.794402314816</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45954.794402314816</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45954.794402314816</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45954.794402314816</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45954.794402314816</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45954.794402314816</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45954.794402314816</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45954.794402314816</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45954.794402314816</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45954.794402314816</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45954.794402314816</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45954.794402314816</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45954.794402314816</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45954.794402314816</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45954.794402314816</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45954.794402314816</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45954.794402314816</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45954.794402314816</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45954.794402314816</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45954.794402314816</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45954.794402314816</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45954.794402314816</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45954.794402314816</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45954.794402314816</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45954.794402314816</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45954.794402314816</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45954.794402314816</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45954.794402314816</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45954.794402314816</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45954.794402314816</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45954.794402314816</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45954.794402314816</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45954.794402314816</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45954.794402314816</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45954.794402314816</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45954.794402314816</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45954.794402314816</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45954.794402314816</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45954.794402314816</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45954.794402314816</v>
      </c>
      <c r="H476" s="160"/>
      <c r="I476" s="159" t="str">
        <f>IFERROR(VLOOKUP(D476,DB!A:F,6,0),"")</f>
        <v/>
      </c>
      <c r="J476" s="159" t="str">
        <f>IFERROR(VLOOKUP(D476,DB!A:G,7,0),"")</f>
        <v/>
      </c>
      <c r="K476" s="159"/>
      <c r="L476" s="159" t="str">
        <f>IFERROR(VLOOKUP(D476,DB!A:I,9,0),"")</f>
        <v/>
      </c>
    </row>
    <row r="477" spans="1:12" ht="15">
      <c r="A477" s="159"/>
      <c r="B477" s="159" t="str">
        <f>IFERROR(VLOOKUP(D477,DB!A:K,11,0),"")</f>
        <v/>
      </c>
      <c r="C477" s="159"/>
      <c r="D477" s="159"/>
      <c r="E477" s="159"/>
      <c r="F477" s="160"/>
      <c r="G477" s="161">
        <f ca="1">IFERROR(NOW()-F477,"")</f>
        <v>45954.794402314816</v>
      </c>
      <c r="H477" s="160"/>
      <c r="I477" s="159" t="str">
        <f>IFERROR(VLOOKUP(D477,DB!A:F,6,0),"")</f>
        <v/>
      </c>
      <c r="J477" s="159" t="str">
        <f>IFERROR(VLOOKUP(D477,DB!A:G,7,0),"")</f>
        <v/>
      </c>
      <c r="K477" s="159"/>
      <c r="L477" s="159" t="str">
        <f>IFERROR(VLOOKUP(D477,DB!A:I,9,0),"")</f>
        <v/>
      </c>
    </row>
    <row r="478" spans="1:12" ht="15">
      <c r="A478" s="159"/>
      <c r="B478" s="159" t="str">
        <f>IFERROR(VLOOKUP(D478,DB!A:K,11,0),"")</f>
        <v/>
      </c>
      <c r="C478" s="159"/>
      <c r="D478" s="159"/>
      <c r="E478" s="159"/>
      <c r="F478" s="160"/>
      <c r="G478" s="161">
        <f ca="1">IFERROR(NOW()-F478,"")</f>
        <v>45954.794402314816</v>
      </c>
      <c r="H478" s="160"/>
      <c r="I478" s="159" t="str">
        <f>IFERROR(VLOOKUP(D478,DB!A:F,6,0),"")</f>
        <v/>
      </c>
      <c r="J478" s="159" t="str">
        <f>IFERROR(VLOOKUP(D478,DB!A:G,7,0),"")</f>
        <v/>
      </c>
      <c r="K478" s="159"/>
      <c r="L478" s="159" t="str">
        <f>IFERROR(VLOOKUP(D478,DB!A:I,9,0),"")</f>
        <v/>
      </c>
    </row>
    <row r="479" spans="1:12" ht="15">
      <c r="A479" s="159"/>
      <c r="B479" s="159" t="str">
        <f>IFERROR(VLOOKUP(D479,DB!A:K,11,0),"")</f>
        <v/>
      </c>
      <c r="C479" s="159"/>
      <c r="D479" s="159"/>
      <c r="E479" s="159"/>
      <c r="F479" s="160"/>
      <c r="G479" s="161">
        <f ca="1">IFERROR(NOW()-F479,"")</f>
        <v>45954.794402314816</v>
      </c>
      <c r="H479" s="160"/>
      <c r="I479" s="159" t="str">
        <f>IFERROR(VLOOKUP(D479,DB!A:F,6,0),"")</f>
        <v/>
      </c>
      <c r="J479" s="159" t="str">
        <f>IFERROR(VLOOKUP(D479,DB!A:G,7,0),"")</f>
        <v/>
      </c>
      <c r="K479" s="159"/>
      <c r="L479" s="159" t="str">
        <f>IFERROR(VLOOKUP(D479,DB!A:I,9,0),"")</f>
        <v/>
      </c>
    </row>
    <row r="480" spans="1:12" ht="15">
      <c r="A480" s="159"/>
      <c r="B480" s="159" t="str">
        <f>IFERROR(VLOOKUP(D480,DB!A:K,11,0),"")</f>
        <v/>
      </c>
      <c r="C480" s="159"/>
      <c r="D480" s="159"/>
      <c r="E480" s="159"/>
      <c r="F480" s="160"/>
      <c r="G480" s="161">
        <f ca="1">IFERROR(NOW()-F480,"")</f>
        <v>45954.794402314816</v>
      </c>
      <c r="H480" s="160"/>
      <c r="I480" s="159" t="str">
        <f>IFERROR(VLOOKUP(D480,DB!A:F,6,0),"")</f>
        <v/>
      </c>
      <c r="J480" s="159" t="str">
        <f>IFERROR(VLOOKUP(D480,DB!A:G,7,0),"")</f>
        <v/>
      </c>
      <c r="K480" s="159"/>
      <c r="L480" s="159" t="str">
        <f>IFERROR(VLOOKUP(D480,DB!A:I,9,0),"")</f>
        <v/>
      </c>
    </row>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90" ht="15"/>
    <row r="591" ht="15"/>
    <row r="593" ht="15"/>
    <row r="594" ht="15"/>
    <row r="595" ht="15"/>
    <row r="596" ht="15"/>
    <row r="598" ht="15"/>
    <row r="599" ht="15"/>
    <row r="606" ht="15"/>
    <row r="607" ht="15"/>
    <row r="608" ht="15"/>
    <row r="609" ht="15"/>
    <row r="610" ht="15"/>
    <row r="611" ht="15"/>
    <row r="614" ht="15"/>
    <row r="615" ht="15"/>
    <row r="616" ht="15"/>
    <row r="617" ht="15"/>
    <row r="618" ht="15"/>
    <row r="619" ht="15"/>
    <row r="620" ht="15"/>
    <row r="621" ht="15"/>
    <row r="622" ht="15"/>
    <row r="623" ht="15"/>
    <row r="624" ht="15"/>
    <row r="625"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1" ht="15"/>
    <row r="682" ht="15"/>
    <row r="719" ht="15"/>
    <row r="720" ht="15"/>
    <row r="721" ht="15"/>
    <row r="722" ht="15"/>
    <row r="723" ht="15"/>
    <row r="724" ht="15"/>
    <row r="725" ht="15"/>
    <row r="726" ht="15"/>
    <row r="727" ht="15"/>
    <row r="728"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9" ht="15"/>
    <row r="810" ht="15"/>
    <row r="811" ht="15"/>
    <row r="813" ht="15"/>
    <row r="814"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5" ht="15"/>
    <row r="847" ht="15"/>
    <row r="848" ht="15"/>
    <row r="1018" ht="15"/>
    <row r="1019" ht="15"/>
    <row r="1020" ht="15"/>
    <row r="1021" ht="15"/>
    <row r="1022" ht="15"/>
    <row r="1023" ht="15"/>
    <row r="1029" ht="15"/>
    <row r="1030" ht="15"/>
    <row r="1031" ht="15"/>
    <row r="1032" ht="15"/>
    <row r="1033" ht="15"/>
    <row r="1034" ht="15"/>
    <row r="1035"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6" ht="15"/>
    <row r="1087" ht="15"/>
    <row r="1093" ht="15"/>
    <row r="1094" ht="15"/>
    <row r="1096" ht="15"/>
    <row r="1097" ht="15"/>
    <row r="1098" ht="15"/>
    <row r="1099" ht="15"/>
    <row r="1100" ht="15"/>
    <row r="1101" ht="15"/>
    <row r="1102" ht="15"/>
    <row r="1104" ht="15"/>
    <row r="1105" ht="15"/>
    <row r="1106"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51" ht="15"/>
    <row r="1152" ht="15"/>
    <row r="1153" ht="15"/>
    <row r="1154" ht="15"/>
    <row r="1155" ht="15"/>
    <row r="1156" ht="15"/>
    <row r="1157" ht="15"/>
    <row r="1158" ht="15"/>
    <row r="1159" ht="15"/>
    <row r="1160" ht="15"/>
    <row r="1161" ht="15"/>
    <row r="1162" ht="15"/>
    <row r="1163" ht="15"/>
    <row r="1164" ht="15"/>
    <row r="1165" ht="15"/>
    <row r="1166" ht="15"/>
    <row r="1167" ht="15"/>
    <row r="1168" ht="15"/>
    <row r="1169" ht="15"/>
    <row r="1170" ht="15"/>
    <row r="1171" ht="15"/>
    <row r="1172" ht="15"/>
    <row r="1175" ht="15"/>
    <row r="1176" ht="15"/>
    <row r="1177" ht="15"/>
    <row r="1178" ht="15"/>
    <row r="1179" ht="15"/>
    <row r="1180" ht="15"/>
    <row r="1181" ht="15"/>
    <row r="1182" ht="15"/>
    <row r="1183" ht="15"/>
    <row r="1184" ht="15"/>
    <row r="1185" ht="15"/>
    <row r="1186" ht="15"/>
    <row r="1187" ht="15"/>
    <row r="1188" ht="15"/>
    <row r="1190" ht="15"/>
    <row r="1191" ht="15"/>
    <row r="1192" ht="15"/>
    <row r="1193" ht="15"/>
    <row r="1194" ht="15"/>
    <row r="1195" ht="15"/>
    <row r="1196" ht="15"/>
    <row r="1197" ht="15"/>
    <row r="1198" ht="15"/>
    <row r="1199" ht="15"/>
    <row r="1200" ht="15"/>
    <row r="1201" ht="15"/>
    <row r="1204" ht="15"/>
    <row r="1205" ht="15"/>
    <row r="1206" ht="15"/>
    <row r="1207" ht="15"/>
    <row r="1208" ht="15"/>
    <row r="1209" ht="15"/>
    <row r="1210" ht="15"/>
    <row r="1212" ht="15"/>
    <row r="1213" ht="15"/>
    <row r="1214" ht="15"/>
    <row r="1215" ht="15"/>
    <row r="1216" ht="15"/>
    <row r="1217" ht="15"/>
    <row r="1218" ht="15"/>
    <row r="1219" ht="15"/>
    <row r="1220" ht="15"/>
    <row r="1221" ht="15"/>
    <row r="1222" ht="15"/>
    <row r="1224" ht="15"/>
    <row r="1225" ht="15"/>
    <row r="1226" ht="15"/>
    <row r="1227" ht="15"/>
    <row r="1228" ht="15"/>
    <row r="1229" ht="15"/>
    <row r="1230" ht="15"/>
    <row r="1231" ht="15"/>
    <row r="1232" ht="15"/>
    <row r="1233" ht="15"/>
    <row r="1241" ht="15"/>
    <row r="1242" ht="15"/>
    <row r="1245" ht="15"/>
    <row r="1246" ht="15"/>
    <row r="1247" ht="15"/>
    <row r="1248" ht="15"/>
    <row r="1249" ht="15"/>
    <row r="1250" ht="15"/>
    <row r="1251" ht="15"/>
    <row r="1252" ht="15"/>
    <row r="1255" ht="15"/>
    <row r="1256" ht="15"/>
    <row r="1257" ht="15"/>
    <row r="1258" ht="15"/>
    <row r="1259" ht="15"/>
    <row r="1260" ht="15"/>
    <row r="1261" ht="15"/>
    <row r="1262" ht="15"/>
    <row r="1263" ht="15"/>
    <row r="1264" ht="15"/>
    <row r="1265" ht="15"/>
    <row r="1266" ht="15"/>
    <row r="1268" ht="15"/>
    <row r="1269" ht="15"/>
    <row r="1270" ht="15"/>
    <row r="1273" ht="15"/>
    <row r="1275" ht="15"/>
    <row r="1277" ht="15"/>
    <row r="1280" ht="15"/>
    <row r="1281" ht="15"/>
    <row r="1282" ht="15"/>
    <row r="1284" ht="15"/>
    <row r="1286" ht="15"/>
    <row r="1287" ht="15"/>
    <row r="1288" ht="15"/>
    <row r="1289" ht="15"/>
    <row r="1290" ht="15"/>
    <row r="1292" ht="15"/>
    <row r="1293" ht="15"/>
    <row r="1294" ht="15"/>
    <row r="1295" ht="15"/>
    <row r="1297" ht="15"/>
    <row r="1299" ht="15"/>
    <row r="1300" ht="15"/>
    <row r="1302" ht="15"/>
    <row r="1303" ht="15"/>
    <row r="1304" ht="15"/>
    <row r="1305" ht="15"/>
    <row r="1307" ht="15"/>
    <row r="1309" ht="15"/>
    <row r="1310" ht="15"/>
    <row r="1311" ht="15"/>
    <row r="1312" ht="15"/>
    <row r="1314" ht="15"/>
    <row r="1315" ht="15"/>
    <row r="1316" ht="15"/>
    <row r="1317" ht="15"/>
    <row r="1318" ht="15"/>
    <row r="1319" ht="15"/>
    <row r="1320" ht="15"/>
  </sheetData>
  <dataValidations count="2">
    <dataValidation allowBlank="1" showInputMessage="1" showErrorMessage="1" sqref="E1" xr:uid="{920C6338-E771-4DAE-8C89-92A9093EA4DE}"/>
    <dataValidation type="list" allowBlank="1" showInputMessage="1" showErrorMessage="1" sqref="E2:E480"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46"/>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t="s">
        <v>39105</v>
      </c>
      <c r="B2" s="104" t="str">
        <f>IFERROR(VLOOKUP(D2,DB!A:K,11,0),"")</f>
        <v>R6</v>
      </c>
      <c r="C2" s="106">
        <v>3</v>
      </c>
      <c r="D2" s="104" t="s">
        <v>32454</v>
      </c>
      <c r="E2" s="107" t="s">
        <v>38998</v>
      </c>
      <c r="F2" s="108">
        <v>45954.748078703706</v>
      </c>
      <c r="G2" s="77">
        <f ca="1">IFERROR(NOW()-F2,"-")</f>
        <v>4.6323611109983176E-2</v>
      </c>
      <c r="H2" s="108">
        <v>45954.738680555558</v>
      </c>
      <c r="I2" s="104" t="str">
        <f>IFERROR(VLOOKUP(D2,DB!A:F,6,0),"")</f>
        <v>SCECO</v>
      </c>
      <c r="J2" s="103" t="str">
        <f>IFERROR(VLOOKUP(D2,DB!A:G,7,0),"")</f>
        <v>Vandalized</v>
      </c>
      <c r="K2" s="109" t="s">
        <v>39106</v>
      </c>
      <c r="L2" s="110" t="str">
        <f>IFERROR(VLOOKUP(D2,DB!A:I,9,0),"")</f>
        <v>Latis</v>
      </c>
    </row>
    <row r="3" spans="1:16383" ht="31.5" customHeight="1">
      <c r="A3" s="105"/>
      <c r="B3" s="104" t="str">
        <f>IFERROR(VLOOKUP(D3,DB!A:K,11,0),"")</f>
        <v/>
      </c>
      <c r="C3" s="106"/>
      <c r="D3" s="104"/>
      <c r="E3" s="107"/>
      <c r="F3" s="108"/>
      <c r="G3" s="77">
        <f ca="1">IFERROR(NOW()-F3,"-")</f>
        <v>45954.794402314816</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45954.794402314816</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45954.794402314816</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45954.794402314816</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45954.794402314816</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45954.794402314816</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45954.794402314816</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45954.794402314816</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45954.794402314816</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45954.794402314816</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45954.794402314816</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45954.794402314816</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45954.794402314816</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45954.794402314816</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45954.794402314816</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45954.794402314816</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45954.794402314816</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45954.794402314816</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45954.794402314816</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45954.794402314816</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45954.794402314816</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45954.794402314816</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45954.794402314816</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45954.794402314816</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45954.794402314816</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45954.794402314816</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45954.794402314816</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45954.794402314816</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45954.794402314816</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45954.794402314816</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45954.794402314816</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45954.794402314816</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45954.794402314816</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45954.794402314816</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45954.794402314816</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45954.794402314816</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45954.794402314816</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45954.794402314816</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45954.794402314816</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45954.794402314816</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45954.794402314816</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45954.794402314816</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45954.794402314816</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45954.794402314816</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45954.794402314816</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45954.794402314816</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45954.794402314816</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45954.794402314816</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45954.794402314816</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45954.794402314816</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45954.794402314816</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45954.794402314816</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45954.794402314816</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45954.794402314816</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45954.794402314816</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45954.794402314816</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45954.794402314816</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45954.794402314816</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45954.794402314816</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45954.794402314816</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45954.794402314816</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45954.794402314816</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45954.794402314816</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45954.794402314816</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45954.794402314816</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45954.794402314816</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45954.794402314816</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45954.794402314816</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45954.794402314816</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45954.794402314816</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45954.794402314816</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45954.794402314816</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45954.794402314816</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45954.794402314816</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45954.794402314816</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45954.794402314816</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45954.794402314816</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45954.794402314816</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45954.794402314816</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45954.794402314816</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45954.794402314816</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45954.794402314816</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45954.794402314816</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45954.794402314816</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45954.794402314816</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45954.794402314816</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45954.794402314816</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45954.794402314816</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45954.794402314816</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45954.794402314816</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45954.794402314816</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45954.794402314816</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45954.794402314816</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45954.794402314816</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45954.794402314816</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45954.794402314816</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45954.794402314816</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45954.794402314816</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45954.794402314816</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45954.794402314816</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45954.794402314816</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45954.794402314816</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45954.794402314816</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45954.794402314816</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45954.794402314816</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45954.794402314816</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45954.794402314816</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45954.794402314816</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45954.794402314816</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45954.794402314816</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45954.794402314816</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45954.794402314816</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45954.794402314816</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45954.794402314816</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45954.794402314816</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45954.794402314816</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45954.794402314816</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45954.794402314816</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45954.794402314816</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45954.794402314816</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45954.794402314816</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45954.794402314816</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45954.794402314816</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45954.794402314816</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45954.794402314816</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45954.794402314816</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45954.794402314816</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45954.794402314816</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45954.794402314816</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45954.794402314816</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45954.794402314816</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45954.794402314816</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45954.794402314816</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45954.794402314816</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45954.794402314816</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45954.794402314816</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45954.794402314816</v>
      </c>
      <c r="H139" s="108"/>
      <c r="I139" s="104" t="str">
        <f>IFERROR(VLOOKUP(D139,DB!A:F,6,0),"")</f>
        <v/>
      </c>
      <c r="J139" s="103" t="str">
        <f>IFERROR(VLOOKUP(D139,DB!A:G,7,0),"")</f>
        <v/>
      </c>
      <c r="K139" s="109"/>
      <c r="L139" s="110" t="str">
        <f>IFERROR(VLOOKUP(D139,DB!A:I,9,0),"")</f>
        <v/>
      </c>
    </row>
    <row r="140" spans="1:12" ht="31.5" customHeight="1">
      <c r="A140" s="105"/>
      <c r="B140" s="104" t="str">
        <f>IFERROR(VLOOKUP(D140,DB!A:K,11,0),"")</f>
        <v/>
      </c>
      <c r="C140" s="106"/>
      <c r="D140" s="104"/>
      <c r="E140" s="107"/>
      <c r="F140" s="108"/>
      <c r="G140" s="77">
        <f ca="1">IFERROR(NOW()-F140,"-")</f>
        <v>45954.794402314816</v>
      </c>
      <c r="H140" s="108"/>
      <c r="I140" s="104" t="str">
        <f>IFERROR(VLOOKUP(D140,DB!A:F,6,0),"")</f>
        <v/>
      </c>
      <c r="J140" s="103" t="str">
        <f>IFERROR(VLOOKUP(D140,DB!A:G,7,0),"")</f>
        <v/>
      </c>
      <c r="K140" s="109"/>
      <c r="L140" s="110" t="str">
        <f>IFERROR(VLOOKUP(D140,DB!A:I,9,0),"")</f>
        <v/>
      </c>
    </row>
    <row r="141" spans="1:12" ht="31.5" customHeight="1">
      <c r="A141" s="105"/>
      <c r="B141" s="104" t="str">
        <f>IFERROR(VLOOKUP(D141,DB!A:K,11,0),"")</f>
        <v/>
      </c>
      <c r="C141" s="106"/>
      <c r="D141" s="104"/>
      <c r="E141" s="107"/>
      <c r="F141" s="108"/>
      <c r="G141" s="77">
        <f ca="1">IFERROR(NOW()-F141,"-")</f>
        <v>45954.794402314816</v>
      </c>
      <c r="H141" s="108"/>
      <c r="I141" s="104" t="str">
        <f>IFERROR(VLOOKUP(D141,DB!A:F,6,0),"")</f>
        <v/>
      </c>
      <c r="J141" s="103" t="str">
        <f>IFERROR(VLOOKUP(D141,DB!A:G,7,0),"")</f>
        <v/>
      </c>
      <c r="K141" s="109"/>
      <c r="L141" s="110" t="str">
        <f>IFERROR(VLOOKUP(D141,DB!A:I,9,0),"")</f>
        <v/>
      </c>
    </row>
    <row r="142" spans="1:12" ht="31.5" customHeight="1">
      <c r="A142" s="105"/>
      <c r="B142" s="104" t="str">
        <f>IFERROR(VLOOKUP(D142,DB!A:K,11,0),"")</f>
        <v/>
      </c>
      <c r="C142" s="106"/>
      <c r="D142" s="104"/>
      <c r="E142" s="107"/>
      <c r="F142" s="108"/>
      <c r="G142" s="77">
        <f ca="1">IFERROR(NOW()-F142,"-")</f>
        <v>45954.794402314816</v>
      </c>
      <c r="H142" s="108"/>
      <c r="I142" s="104" t="str">
        <f>IFERROR(VLOOKUP(D142,DB!A:F,6,0),"")</f>
        <v/>
      </c>
      <c r="J142" s="103" t="str">
        <f>IFERROR(VLOOKUP(D142,DB!A:G,7,0),"")</f>
        <v/>
      </c>
      <c r="K142" s="109"/>
      <c r="L142" s="110" t="str">
        <f>IFERROR(VLOOKUP(D142,DB!A:I,9,0),"")</f>
        <v/>
      </c>
    </row>
    <row r="143" spans="1:12" ht="31.5" customHeight="1">
      <c r="A143" s="105"/>
      <c r="B143" s="104" t="str">
        <f>IFERROR(VLOOKUP(D143,DB!A:K,11,0),"")</f>
        <v/>
      </c>
      <c r="C143" s="106"/>
      <c r="D143" s="104"/>
      <c r="E143" s="107"/>
      <c r="F143" s="108"/>
      <c r="G143" s="77">
        <f ca="1">IFERROR(NOW()-F143,"-")</f>
        <v>45954.794402314816</v>
      </c>
      <c r="H143" s="108"/>
      <c r="I143" s="104" t="str">
        <f>IFERROR(VLOOKUP(D143,DB!A:F,6,0),"")</f>
        <v/>
      </c>
      <c r="J143" s="103" t="str">
        <f>IFERROR(VLOOKUP(D143,DB!A:G,7,0),"")</f>
        <v/>
      </c>
      <c r="K143" s="109"/>
      <c r="L143" s="110" t="str">
        <f>IFERROR(VLOOKUP(D143,DB!A:I,9,0),"")</f>
        <v/>
      </c>
    </row>
    <row r="144" spans="1:12" ht="31.5" customHeight="1">
      <c r="A144" s="105"/>
      <c r="B144" s="104" t="str">
        <f>IFERROR(VLOOKUP(D144,DB!A:K,11,0),"")</f>
        <v/>
      </c>
      <c r="C144" s="106"/>
      <c r="D144" s="104"/>
      <c r="E144" s="107"/>
      <c r="F144" s="108"/>
      <c r="G144" s="77">
        <f ca="1">IFERROR(NOW()-F144,"-")</f>
        <v>45954.794402314816</v>
      </c>
      <c r="H144" s="108"/>
      <c r="I144" s="104" t="str">
        <f>IFERROR(VLOOKUP(D144,DB!A:F,6,0),"")</f>
        <v/>
      </c>
      <c r="J144" s="103" t="str">
        <f>IFERROR(VLOOKUP(D144,DB!A:G,7,0),"")</f>
        <v/>
      </c>
      <c r="K144" s="109"/>
      <c r="L144" s="110" t="str">
        <f>IFERROR(VLOOKUP(D144,DB!A:I,9,0),"")</f>
        <v/>
      </c>
    </row>
    <row r="145" spans="1:12" ht="31.5" customHeight="1">
      <c r="A145" s="105"/>
      <c r="B145" s="104" t="str">
        <f>IFERROR(VLOOKUP(D145,DB!A:K,11,0),"")</f>
        <v/>
      </c>
      <c r="C145" s="106"/>
      <c r="D145" s="104"/>
      <c r="E145" s="107"/>
      <c r="F145" s="108"/>
      <c r="G145" s="77">
        <f ca="1">IFERROR(NOW()-F145,"-")</f>
        <v>45954.794402314816</v>
      </c>
      <c r="H145" s="108"/>
      <c r="I145" s="104" t="str">
        <f>IFERROR(VLOOKUP(D145,DB!A:F,6,0),"")</f>
        <v/>
      </c>
      <c r="J145" s="103" t="str">
        <f>IFERROR(VLOOKUP(D145,DB!A:G,7,0),"")</f>
        <v/>
      </c>
      <c r="K145" s="109"/>
      <c r="L145" s="110" t="str">
        <f>IFERROR(VLOOKUP(D145,DB!A:I,9,0),"")</f>
        <v/>
      </c>
    </row>
    <row r="146" spans="1:12" ht="31.5" customHeight="1">
      <c r="A146" s="105"/>
      <c r="B146" s="104" t="str">
        <f>IFERROR(VLOOKUP(D146,DB!A:K,11,0),"")</f>
        <v/>
      </c>
      <c r="C146" s="106"/>
      <c r="D146" s="104"/>
      <c r="E146" s="107"/>
      <c r="F146" s="108"/>
      <c r="G146" s="77">
        <f ca="1">IFERROR(NOW()-F146,"-")</f>
        <v>45954.794402314816</v>
      </c>
      <c r="H146" s="108"/>
      <c r="I146" s="104" t="str">
        <f>IFERROR(VLOOKUP(D146,DB!A:F,6,0),"")</f>
        <v/>
      </c>
      <c r="J146" s="103" t="str">
        <f>IFERROR(VLOOKUP(D146,DB!A:G,7,0),"")</f>
        <v/>
      </c>
      <c r="K146" s="109"/>
      <c r="L146" s="110" t="str">
        <f>IFERROR(VLOOKUP(D146,DB!A:I,9,0),"")</f>
        <v/>
      </c>
    </row>
  </sheetData>
  <dataValidations count="2">
    <dataValidation allowBlank="1" showInputMessage="1" showErrorMessage="1" sqref="E1" xr:uid="{380493DB-286A-4683-AF55-C78F04945A49}"/>
    <dataValidation type="list" allowBlank="1" showInputMessage="1" showErrorMessage="1" sqref="E2:E146"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2025-10-24T16:04:00Z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