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14" documentId="120_S{2AC9BD13-BADA-5192-A53E-5A8FF88502F6}" xr6:coauthVersionLast="47" xr6:coauthVersionMax="47" xr10:uidLastSave="{3801026A-CECC-4C91-974C-E4D3750466A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6" i="4"/>
  <c r="L37" i="4"/>
  <c r="L38" i="4"/>
  <c r="L39" i="4"/>
  <c r="J36" i="4"/>
  <c r="J37" i="4"/>
  <c r="J38" i="4"/>
  <c r="J39" i="4"/>
  <c r="I36" i="4"/>
  <c r="I37" i="4"/>
  <c r="I38" i="4"/>
  <c r="I39" i="4"/>
  <c r="B36" i="4"/>
  <c r="B37" i="4"/>
  <c r="B38" i="4"/>
  <c r="B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L33" i="4"/>
  <c r="L34" i="4"/>
  <c r="L35" i="4"/>
  <c r="J33" i="4"/>
  <c r="J34" i="4"/>
  <c r="J35" i="4"/>
  <c r="I33" i="4"/>
  <c r="I34" i="4"/>
  <c r="I35" i="4"/>
  <c r="B33" i="4"/>
  <c r="B34" i="4"/>
  <c r="B35"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<sst xmlns="http://schemas.openxmlformats.org/spreadsheetml/2006/main" count="180287" uniqueCount="39125">
  <si>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</si>
  <si>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</si>
  <si>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</si>
  <si>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</si>
  <si>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</si>
  <si>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</si>
  <si>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</si>
  <si>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</si>
  <si>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</si>
  <si>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</si>
  <si>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</si>
  <si>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</si>
  <si>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</si>
  <si>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</si>
  <si>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</si>
  <si>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</si>
  <si>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</si>
  <si>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</si>
  <si>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</si>
  <si>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</si>
  <si>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</si>
  <si>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</si>
  <si>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</si>
  <si>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</si>
  <si>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</si>
  <si>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</si>
  <si>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</si>
  <si>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</si>
  <si>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</si>
  <si>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</si>
  <si>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</si>
  <si>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</si>
  <si>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</si>
  <si>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</si>
  <si>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</si>
  <si>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</si>
  <si>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</si>
  <si>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</si>
  <si>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</si>
  <si>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</si>
  <si>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</si>
  <si>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</si>
  <si>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</si>
  <si>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</si>
  <si>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</si>
  <si>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</si>
  <si>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</si>
  <si>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</si>
  <si>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</si>
  <si>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</si>
  <si>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</si>
  <si>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</si>
  <si>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</si>
  <si>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</si>
  <si>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</si>
  <si>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</si>
  <si>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</si>
  <si>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</si>
  <si>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</si>
  <si>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</si>
  <si>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</si>
  <si>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</si>
  <si>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</si>
  <si>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</si>
  <si>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</si>
  <si>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</si>
  <si>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</si>
  <si>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</si>
  <si>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</si>
  <si>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</si>
  <si>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</si>
  <si>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</si>
  <si>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</si>
  <si>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</si>
  <si>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</si>
  <si>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</si>
  <si>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</si>
  <si>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</si>
  <si>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</si>
  <si>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</si>
  <si>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</si>
  <si>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</si>
  <si>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</si>
  <si>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</si>
  <si>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</si>
  <si>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</si>
  <si>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</si>
  <si>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</si>
  <si>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</si>
  <si>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</si>
  <si>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</si>
  <si>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</si>
  <si>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</si>
  <si>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</si>
  <si>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</si>
  <si>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</si>
  <si>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</si>
  <si>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</si>
  <si>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</si>
  <si>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</si>
  <si>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</si>
  <si>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</si>
  <si>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</si>
  <si>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</si>
  <si>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</si>
  <si>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</si>
  <si>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</si>
  <si>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</si>
  <si>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</si>
  <si>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</si>
  <si>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</si>
  <si>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</si>
  <si>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</si>
  <si>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</si>
  <si>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</si>
  <si>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</si>
  <si>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</si>
  <si>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</si>
  <si>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</si>
  <si>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</si>
  <si>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</si>
  <si>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</si>
  <si>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</si>
  <si>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</si>
  <si>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</si>
  <si>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</si>
  <si>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</si>
  <si>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</si>
  <si>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</si>
  <si>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</si>
  <si>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</si>
  <si>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</si>
  <si>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</si>
  <si>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</si>
  <si>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</si>
  <si>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</si>
  <si>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</si>
  <si>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</si>
  <si>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</si>
  <si>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</si>
  <si>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</si>
  <si>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</si>
  <si>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</si>
  <si>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</si>
  <si>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</si>
  <si>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</si>
  <si>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</si>
  <si>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</si>
  <si>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</si>
  <si>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</si>
  <si>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</si>
  <si>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</si>
  <si>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</si>
  <si>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</si>
  <si>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</si>
  <si>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</si>
  <si>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</si>
  <si>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</si>
  <si>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</si>
  <si>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</si>
  <si>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</si>
  <si>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</si>
  <si>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</si>
  <si>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</si>
  <si>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</si>
  <si>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</si>
  <si>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</si>
  <si>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</si>
  <si>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</si>
  <si>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</si>
  <si>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</si>
  <si>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</si>
  <si>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</si>
  <si>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</si>
  <si>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</si>
  <si>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</si>
  <si>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</si>
  <si>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</si>
  <si>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</si>
  <si>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</si>
  <si>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</si>
  <si>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</si>
  <si>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</si>
  <si>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</si>
  <si>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</si>
  <si>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</si>
  <si>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</si>
  <si>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</si>
  <si>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</si>
  <si>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</si>
  <si>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</si>
  <si>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</si>
  <si>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</si>
  <si>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</si>
  <si>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</si>
  <si>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</si>
  <si>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</si>
  <si>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</si>
  <si>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</si>
  <si>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</si>
  <si>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</si>
  <si>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</si>
  <si>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</si>
  <si>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</si>
  <si>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</si>
  <si>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</si>
  <si>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</si>
  <si>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</si>
  <si>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</si>
  <si>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</si>
  <si>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</si>
  <si>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</si>
  <si>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</si>
  <si>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</si>
  <si>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</si>
  <si>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</si>
  <si>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</si>
  <si>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</si>
  <si>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</si>
  <si>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</si>
  <si>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</si>
  <si>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</si>
  <si>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</si>
  <si>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</si>
  <si>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</si>
  <si>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</si>
  <si>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</si>
  <si>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</si>
  <si>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</si>
  <si>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</si>
  <si>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</si>
  <si>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</si>
  <si>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</si>
  <si>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</si>
  <si>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</si>
  <si>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</si>
  <si>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</si>
  <si>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</si>
  <si>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</si>
  <si>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</si>
  <si>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</si>
  <si>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</si>
  <si>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</si>
  <si>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</si>
  <si>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</si>
  <si>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</si>
  <si>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</si>
  <si>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</si>
  <si>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</si>
  <si>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</si>
  <si>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</si>
  <si>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</si>
  <si>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</si>
  <si>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</si>
  <si>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</si>
  <si>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</si>
  <si>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</si>
  <si>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</si>
  <si>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</si>
  <si>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</si>
  <si>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</si>
  <si>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</si>
  <si>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</si>
  <si>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</si>
  <si>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</si>
  <si>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</si>
  <si>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</si>
  <si>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</si>
  <si>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</si>
  <si>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</si>
  <si>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</si>
  <si>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</si>
  <si>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</si>
  <si>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</si>
  <si>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</si>
  <si>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</si>
  <si>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</si>
  <si>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</si>
  <si>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</si>
  <si>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</si>
  <si>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</si>
  <si>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</si>
  <si>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</si>
  <si>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</si>
  <si>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</si>
  <si>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</si>
  <si>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</si>
  <si>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</si>
  <si>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</si>
  <si>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</si>
  <si>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</si>
  <si>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</si>
  <si>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</si>
  <si>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</si>
  <si>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</si>
  <si>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</si>
  <si>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</si>
  <si>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</si>
  <si>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</si>
  <si>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</si>
  <si>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</si>
  <si>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</si>
  <si>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</si>
  <si>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</si>
  <si>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</si>
  <si>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</si>
  <si>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</si>
  <si>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</si>
  <si>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</si>
  <si>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</si>
  <si>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</si>
  <si>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</si>
  <si>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</si>
  <si>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</si>
  <si>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</si>
  <si>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</si>
  <si>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</si>
  <si>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</si>
  <si>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</si>
  <si>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</si>
  <si>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</si>
  <si>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</si>
  <si>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</si>
  <si>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</si>
  <si>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</si>
  <si>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</si>
  <si>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</si>
  <si>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</si>
  <si>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</si>
  <si>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</si>
  <si>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</si>
  <si>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</si>
  <si>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</si>
  <si>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</si>
  <si>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</si>
  <si>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</si>
  <si>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</si>
  <si>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</si>
  <si>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</si>
  <si>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</si>
  <si>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</si>
  <si>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</si>
  <si>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</si>
  <si>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</si>
  <si>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</si>
  <si>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</si>
  <si>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</si>
  <si>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</si>
  <si>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</si>
  <si>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</si>
  <si>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</si>
  <si>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</si>
  <si>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</si>
  <si>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</si>
  <si>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</si>
  <si>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</si>
  <si>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</si>
  <si>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</si>
  <si>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</si>
  <si>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</si>
  <si>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</si>
  <si>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</si>
  <si>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</si>
  <si>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</si>
  <si>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</si>
  <si>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</si>
  <si>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</si>
  <si>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</si>
  <si>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</si>
  <si>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</si>
  <si>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</si>
  <si>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</si>
  <si>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</si>
  <si>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</si>
  <si>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</si>
  <si>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</si>
  <si>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</si>
  <si>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</si>
  <si>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</si>
  <si>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</si>
  <si>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</si>
  <si>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</si>
  <si>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</si>
  <si>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</si>
  <si>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</si>
  <si>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</si>
  <si>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</si>
  <si>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</si>
  <si>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</si>
  <si>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</si>
  <si>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</si>
  <si>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</si>
  <si>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</si>
  <si>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</si>
  <si>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</si>
  <si>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</si>
  <si>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</si>
  <si>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</si>
  <si>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</si>
  <si>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</si>
  <si>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</si>
  <si>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</si>
  <si>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</si>
  <si>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</si>
  <si>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</si>
  <si>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</si>
  <si>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</si>
  <si>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</si>
  <si>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</si>
  <si>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</si>
  <si>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</si>
  <si>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</si>
  <si>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</si>
  <si>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</si>
  <si>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</si>
  <si>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</si>
  <si>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</si>
  <si>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</si>
  <si>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</si>
  <si>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</si>
  <si>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</si>
  <si>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</si>
  <si>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</si>
  <si>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</si>
  <si>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</si>
  <si>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</si>
  <si>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</si>
  <si>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</si>
  <si>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</si>
  <si>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</si>
  <si>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</si>
  <si>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</si>
  <si>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</si>
  <si>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</si>
  <si>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</si>
  <si>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</si>
  <si>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</si>
  <si>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</si>
  <si>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</si>
  <si>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</si>
  <si>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</si>
  <si>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</si>
  <si>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</si>
  <si>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</si>
  <si>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</si>
  <si>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</si>
  <si>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</si>
  <si>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</si>
  <si>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</si>
  <si>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</si>
  <si>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</si>
  <si>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</si>
  <si>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</si>
  <si>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</si>
  <si>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</si>
  <si>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</si>
  <si>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</si>
  <si>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</si>
  <si>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</si>
  <si>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</si>
  <si>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</si>
  <si>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</si>
  <si>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</si>
  <si>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</si>
  <si>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</si>
  <si>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</si>
  <si>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</si>
  <si>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</si>
  <si>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</si>
  <si>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</si>
  <si>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</si>
  <si>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</si>
  <si>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</si>
  <si>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</si>
  <si>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</si>
  <si>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</si>
  <si>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</si>
  <si>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</si>
  <si>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</si>
  <si>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</si>
  <si>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</si>
  <si>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</si>
  <si>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</si>
  <si>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</si>
  <si>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</si>
  <si>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</si>
  <si>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</si>
  <si>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</si>
  <si>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</si>
  <si>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</si>
  <si>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</si>
  <si>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</si>
  <si>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</si>
  <si>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</si>
  <si>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</si>
  <si>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</si>
  <si>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</si>
  <si>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</si>
  <si>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</si>
  <si>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</si>
  <si>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</si>
  <si>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</si>
  <si>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</si>
  <si>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</si>
  <si>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</si>
  <si>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</si>
  <si>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</si>
  <si>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</si>
  <si>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</si>
  <si>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</si>
  <si>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</si>
  <si>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</si>
  <si>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</si>
  <si>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</si>
  <si>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</si>
  <si>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</si>
  <si>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</si>
  <si>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</si>
  <si>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</si>
  <si>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</si>
  <si>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</si>
  <si>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</si>
  <si>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</si>
  <si>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</si>
  <si>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</si>
  <si>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</si>
  <si>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</si>
  <si>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</si>
  <si>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</si>
  <si>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</si>
  <si>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</si>
  <si>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</si>
  <si>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</si>
  <si>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</si>
  <si>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</si>
  <si>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</si>
  <si>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</si>
  <si>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</si>
  <si>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</si>
  <si>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</si>
  <si>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</si>
  <si>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</si>
  <si>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</si>
  <si>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</si>
  <si>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</si>
  <si>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</si>
  <si>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</si>
  <si>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</si>
  <si>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</si>
  <si>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</si>
  <si>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</si>
  <si>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</si>
  <si>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</si>
  <si>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</si>
  <si>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</si>
  <si>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</si>
  <si>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</si>
  <si>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</si>
  <si>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</si>
  <si>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</si>
  <si>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</si>
  <si>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</si>
  <si>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</si>
  <si>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</si>
  <si>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</si>
  <si>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</si>
  <si>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</si>
  <si>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</si>
  <si>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</si>
  <si>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</si>
  <si>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</si>
  <si>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</si>
  <si>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</si>
  <si>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</si>
  <si>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</si>
  <si>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</si>
  <si>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</si>
  <si>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</si>
  <si>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</si>
  <si>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</si>
  <si>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</si>
  <si>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</si>
  <si>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</si>
  <si>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</si>
  <si>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</si>
  <si>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</si>
  <si>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</si>
  <si>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</si>
  <si>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</si>
  <si>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</si>
  <si>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</si>
  <si>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</si>
  <si>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</si>
  <si>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</si>
  <si>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</si>
  <si>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</si>
  <si>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</si>
  <si>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</si>
  <si>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</si>
  <si>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</si>
  <si>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</si>
  <si>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</si>
  <si>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</si>
  <si>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</si>
  <si>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</si>
  <si>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</si>
  <si>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</si>
  <si>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</si>
  <si>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</si>
  <si>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</si>
  <si>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</si>
  <si>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</si>
  <si>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</si>
  <si>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</si>
  <si>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</si>
  <si>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</si>
  <si>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</si>
  <si>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</si>
  <si>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</si>
  <si>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</si>
  <si>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</si>
  <si>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</si>
  <si>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</si>
  <si>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</si>
  <si>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</si>
  <si>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</si>
  <si>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</si>
  <si>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</si>
  <si>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</si>
  <si>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</si>
  <si>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</si>
  <si>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</si>
  <si>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</si>
  <si>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</si>
  <si>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</si>
  <si>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</si>
  <si>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</si>
  <si>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</si>
  <si>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</si>
  <si>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</si>
  <si>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</si>
  <si>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</si>
  <si>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</si>
  <si>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</si>
  <si>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</si>
  <si>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</si>
  <si>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</si>
  <si>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</si>
  <si>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</si>
  <si>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</si>
  <si>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</si>
  <si>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</si>
  <si>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</si>
  <si>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</si>
  <si>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</si>
  <si>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</si>
  <si>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</si>
  <si>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</si>
  <si>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</si>
  <si>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</si>
  <si>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</si>
  <si>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</si>
  <si>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</si>
  <si>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</si>
  <si>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</si>
  <si>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</si>
  <si>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</si>
  <si>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</si>
  <si>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</si>
  <si>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</si>
  <si>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</si>
  <si>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</si>
  <si>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</si>
  <si>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</si>
  <si>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</si>
  <si>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</si>
  <si>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</si>
  <si>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</si>
  <si>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</si>
  <si>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</si>
  <si>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</si>
  <si>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</si>
  <si>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</si>
  <si>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</si>
  <si>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</si>
  <si>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</si>
  <si>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</si>
  <si>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</si>
  <si>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</si>
  <si>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</si>
  <si>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</si>
  <si>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</si>
  <si>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</si>
  <si>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</si>
  <si>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</si>
  <si>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</si>
  <si>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</si>
  <si>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</si>
  <si>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</si>
  <si>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</si>
  <si>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</si>
  <si>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</si>
  <si>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</si>
  <si>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</si>
  <si>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</si>
  <si>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</si>
  <si>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</si>
  <si>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</si>
  <si>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</si>
  <si>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</si>
  <si>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</si>
  <si>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</si>
  <si>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</si>
  <si>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</si>
  <si>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</si>
  <si>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</si>
  <si>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</si>
  <si>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</si>
  <si>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</si>
  <si>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</si>
  <si>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</si>
  <si>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</si>
  <si>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</si>
  <si>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</si>
  <si>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</si>
  <si>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</si>
  <si>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</si>
  <si>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</si>
  <si>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</si>
  <si>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</si>
  <si>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</si>
  <si>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</si>
  <si>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</si>
  <si>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</si>
  <si>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</si>
  <si>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</si>
  <si>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</si>
  <si>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</si>
  <si>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</si>
  <si>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</si>
  <si>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</si>
  <si>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</si>
  <si>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</si>
  <si>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</si>
  <si>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</si>
  <si>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</si>
  <si>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</si>
  <si>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</si>
  <si>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</si>
  <si>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</si>
  <si>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</si>
  <si>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</si>
  <si>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</si>
  <si>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</si>
  <si>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</si>
  <si>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</si>
  <si>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</si>
  <si>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</si>
  <si>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</si>
  <si>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</si>
  <si>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</si>
  <si>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</si>
  <si>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</si>
  <si>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</si>
  <si>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</si>
  <si>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</si>
  <si>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</si>
  <si>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</si>
  <si>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</si>
  <si>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</si>
  <si>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</si>
  <si>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</si>
  <si>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</si>
  <si>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</si>
  <si>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</si>
  <si>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</si>
  <si>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</si>
  <si>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</si>
  <si>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</si>
  <si>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</si>
  <si>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</si>
  <si>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</si>
  <si>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</si>
  <si>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</si>
  <si>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</si>
  <si>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</si>
  <si>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</si>
  <si>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</si>
  <si>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</si>
  <si>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</si>
  <si>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</si>
  <si>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</si>
  <si>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</si>
  <si>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</si>
  <si>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</si>
  <si>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</si>
  <si>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</si>
  <si>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</si>
  <si>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</si>
  <si>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</si>
  <si>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</si>
  <si>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</si>
  <si>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</si>
  <si>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</si>
  <si>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</si>
  <si>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</si>
  <si>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</si>
  <si>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</si>
  <si>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</si>
  <si>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</si>
  <si>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</si>
  <si>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</si>
  <si>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</si>
  <si>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</si>
  <si>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</si>
  <si>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</si>
  <si>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</si>
  <si>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</si>
  <si>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</si>
  <si>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</si>
  <si>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</si>
  <si>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</si>
  <si>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</si>
  <si>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</si>
  <si>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</si>
  <si>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</si>
  <si>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</si>
  <si>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</si>
  <si>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</si>
  <si>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</si>
  <si>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</si>
  <si>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</si>
  <si>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</si>
  <si>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</si>
  <si>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</si>
  <si>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</si>
  <si>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</si>
  <si>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</si>
  <si>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</si>
  <si>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</si>
  <si>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</si>
  <si>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</si>
  <si>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</si>
  <si>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</si>
  <si>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</si>
  <si>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</si>
  <si>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</si>
  <si>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</si>
  <si>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</si>
  <si>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</si>
  <si>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</si>
  <si>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</si>
  <si>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</si>
  <si>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</si>
  <si>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</si>
  <si>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</si>
  <si>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</si>
  <si>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</si>
  <si>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</si>
  <si>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</si>
  <si>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</si>
  <si>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</si>
  <si>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</si>
  <si>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</si>
  <si>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</si>
  <si>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</si>
  <si>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</si>
  <si>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</si>
  <si>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</si>
  <si>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</si>
  <si>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</si>
  <si>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</si>
  <si>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</si>
  <si>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</si>
  <si>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</si>
  <si>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</si>
  <si>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</si>
  <si>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</si>
  <si>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</si>
  <si>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</si>
  <si>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</si>
  <si>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</si>
  <si>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</si>
  <si>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</si>
  <si>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</si>
  <si>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</si>
  <si>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</si>
  <si>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</si>
  <si>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</si>
  <si>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</si>
  <si>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</si>
  <si>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</si>
  <si>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</si>
  <si>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</si>
  <si>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</si>
  <si>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</si>
  <si>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</si>
  <si>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</si>
  <si>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</si>
  <si>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</si>
  <si>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</si>
  <si>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</si>
  <si>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</si>
  <si>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</si>
  <si>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</si>
  <si>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</si>
  <si>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</si>
  <si>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</si>
  <si>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</si>
  <si>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</si>
  <si>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</si>
  <si>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</si>
  <si>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</si>
  <si>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</si>
  <si>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</si>
  <si>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</si>
  <si>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</si>
  <si>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</si>
  <si>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</si>
  <si>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</si>
  <si>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</si>
  <si>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</si>
  <si>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</si>
  <si>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</si>
  <si>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</si>
  <si>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</si>
  <si>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</si>
  <si>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</si>
  <si>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</si>
  <si>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</si>
  <si>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</si>
  <si>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</si>
  <si>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</si>
  <si>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</si>
  <si>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</si>
  <si>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</si>
  <si>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</si>
  <si>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</si>
  <si>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</si>
  <si>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</si>
  <si>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</si>
  <si>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</si>
  <si>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</si>
  <si>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</si>
  <si>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</si>
  <si>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</si>
  <si>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</si>
  <si>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</si>
  <si>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</si>
  <si>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</si>
  <si>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</si>
  <si>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</si>
  <si>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</si>
  <si>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</si>
  <si>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</si>
  <si>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</si>
  <si>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</si>
  <si>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</si>
  <si>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</si>
  <si>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</si>
  <si>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</si>
  <si>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</si>
  <si>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</si>
  <si>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</si>
  <si>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</si>
  <si>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</si>
  <si>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</si>
  <si>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</si>
  <si>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</si>
  <si>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</si>
  <si>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</si>
  <si>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</si>
  <si>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</si>
  <si>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</si>
  <si>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</si>
  <si>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</si>
  <si>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</si>
  <si>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</si>
  <si>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</si>
  <si>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</si>
  <si>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</si>
  <si>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</si>
  <si>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</si>
  <si>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</si>
  <si>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</si>
  <si>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</si>
  <si>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</si>
  <si>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</si>
  <si>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</si>
  <si>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</si>
  <si>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</si>
  <si>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</si>
  <si>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</si>
  <si>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</si>
  <si>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</si>
  <si>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</si>
  <si>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</si>
  <si>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</si>
  <si>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</si>
  <si>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</si>
  <si>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</si>
  <si>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</si>
  <si>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</si>
  <si>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</si>
  <si>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</si>
  <si>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</si>
  <si>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</si>
  <si>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</si>
  <si>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</si>
  <si>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</si>
  <si>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</si>
  <si>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</si>
  <si>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</si>
  <si>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</si>
  <si>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</si>
  <si>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</si>
  <si>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</si>
  <si>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</si>
  <si>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</si>
  <si>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</si>
  <si>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</si>
  <si>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</si>
  <si>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</si>
  <si>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</si>
  <si>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</si>
  <si>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</si>
  <si>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</si>
  <si>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</si>
  <si>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</si>
  <si>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</si>
  <si>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</si>
  <si>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</si>
  <si>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</si>
  <si>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</si>
  <si>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</si>
  <si>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</si>
  <si>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</si>
  <si>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</si>
  <si>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</si>
  <si>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</si>
  <si>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</si>
  <si>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</si>
  <si>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</si>
  <si>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</si>
  <si>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</si>
  <si>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</si>
  <si>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</si>
  <si>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</si>
  <si>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</si>
  <si>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</si>
  <si>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</si>
  <si>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</si>
  <si>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</si>
  <si>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</si>
  <si>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</si>
  <si>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</si>
  <si>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</si>
  <si>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</si>
  <si>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</si>
  <si>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</si>
  <si>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</si>
  <si>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</si>
  <si>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</si>
  <si>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</si>
  <si>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</si>
  <si>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</si>
  <si>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</si>
  <si>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</si>
  <si>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</si>
  <si>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</si>
  <si>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</si>
  <si>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</si>
  <si>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</si>
  <si>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</si>
  <si>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</si>
  <si>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</si>
  <si>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</si>
  <si>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</si>
  <si>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</si>
  <si>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</si>
  <si>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</si>
  <si>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</si>
  <si>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</si>
  <si>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</si>
  <si>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</si>
  <si>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</si>
  <si>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</si>
  <si>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</si>
  <si>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</si>
  <si>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</si>
  <si>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</si>
  <si>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</si>
  <si>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</si>
  <si>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</si>
  <si>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</si>
  <si>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</si>
  <si>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</si>
  <si>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</si>
  <si>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</si>
  <si>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</si>
  <si>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</si>
  <si>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</si>
  <si>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</si>
  <si>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</si>
  <si>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</si>
  <si>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</si>
  <si>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</si>
  <si>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</si>
  <si>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</si>
  <si>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</si>
  <si>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</si>
  <si>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</si>
  <si>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</si>
  <si>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</si>
  <si>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</si>
  <si>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</si>
  <si>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</si>
  <si>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</si>
  <si>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</si>
  <si>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</si>
  <si>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</si>
  <si>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</si>
  <si>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</si>
  <si>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</si>
  <si>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</si>
  <si>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</si>
  <si>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</si>
  <si>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</si>
  <si>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</si>
  <si>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</si>
  <si>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</si>
  <si>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</si>
  <si>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</si>
  <si>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</si>
  <si>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</si>
  <si>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</si>
  <si>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</si>
  <si>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</si>
  <si>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</si>
  <si>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</si>
  <si>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</si>
  <si>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</si>
  <si>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</si>
  <si>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</si>
  <si>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</si>
  <si>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</si>
  <si>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</si>
  <si>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</si>
  <si>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</si>
  <si>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</si>
  <si>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</si>
  <si>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</si>
  <si>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</si>
  <si>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</si>
  <si>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</si>
  <si>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</si>
  <si>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</si>
  <si>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</si>
  <si>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</si>
  <si>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</si>
  <si>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</si>
  <si>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</si>
  <si>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</si>
  <si>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</si>
  <si>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</si>
  <si>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</si>
  <si>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</si>
  <si>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</si>
  <si>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</si>
  <si>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</si>
  <si>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</si>
  <si>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</si>
  <si>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</si>
  <si>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</si>
  <si>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</si>
  <si>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</si>
  <si>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</si>
  <si>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</si>
  <si>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</si>
  <si>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</si>
  <si>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</si>
  <si>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</si>
  <si>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</si>
  <si>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</si>
  <si>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</si>
  <si>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</si>
  <si>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</si>
  <si>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</si>
  <si>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</si>
  <si>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</si>
  <si>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</si>
  <si>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</si>
  <si>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</si>
  <si>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</si>
  <si>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</si>
  <si>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</si>
  <si>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</si>
  <si>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</si>
  <si>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</si>
  <si>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</si>
  <si>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</si>
  <si>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</si>
  <si>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</si>
  <si>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</si>
  <si>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</si>
  <si>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</si>
  <si>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</si>
  <si>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</si>
  <si>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</si>
  <si>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</si>
  <si>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</si>
  <si>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</si>
  <si>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</si>
  <si>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</si>
  <si>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</si>
  <si>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</si>
  <si>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</si>
  <si>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</si>
  <si>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</si>
  <si>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</si>
  <si>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</si>
  <si>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</si>
  <si>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</si>
  <si>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</si>
  <si>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</si>
  <si>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</si>
  <si>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</si>
  <si>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</si>
  <si>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</si>
  <si>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</si>
  <si>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</si>
  <si>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</si>
  <si>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</si>
  <si>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</si>
  <si>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</si>
  <si>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</si>
  <si>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</si>
  <si>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</si>
  <si>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</si>
  <si>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</si>
  <si>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</si>
  <si>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</si>
  <si>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</si>
  <si>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</si>
  <si>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</si>
  <si>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</si>
  <si>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</si>
  <si>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</si>
  <si>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</si>
  <si>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</si>
  <si>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</si>
  <si>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</si>
  <si>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</si>
  <si>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</si>
  <si>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</si>
  <si>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</si>
  <si>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</si>
  <si>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</si>
  <si>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</si>
  <si>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</si>
  <si>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</si>
  <si>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</si>
  <si>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</si>
  <si>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</si>
  <si>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</si>
  <si>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</si>
  <si>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</si>
  <si>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</si>
  <si>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</si>
  <si>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</si>
  <si>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</si>
  <si>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</si>
  <si>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</si>
  <si>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</si>
  <si>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</si>
  <si>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</si>
  <si>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</si>
  <si>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</si>
  <si>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</si>
  <si>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</si>
  <si>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</si>
  <si>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</si>
  <si>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</si>
  <si>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</si>
  <si>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</si>
  <si>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</si>
  <si>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</si>
  <si>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</si>
  <si>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</si>
  <si>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</si>
  <si>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</si>
  <si>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</si>
  <si>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</si>
  <si>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</si>
  <si>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</si>
  <si>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</si>
  <si>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</si>
  <si>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</si>
  <si>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</si>
  <si>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</si>
  <si>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</si>
  <si>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</si>
  <si>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</si>
  <si>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</si>
  <si>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</si>
  <si>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</si>
  <si>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</si>
  <si>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</si>
  <si>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</si>
  <si>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</si>
  <si>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</si>
  <si>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</si>
  <si>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</si>
  <si>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</si>
  <si>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</si>
  <si>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</si>
  <si>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</si>
  <si>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</si>
  <si>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</si>
  <si>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</si>
  <si>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</si>
  <si>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</si>
  <si>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</si>
  <si>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</si>
  <si>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</si>
  <si>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</si>
  <si>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</si>
  <si>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</si>
  <si>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</si>
  <si>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</si>
  <si>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</si>
  <si>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</si>
  <si>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</si>
  <si>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</si>
  <si>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</si>
  <si>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</si>
  <si>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</si>
  <si>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</si>
  <si>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</si>
  <si>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</si>
  <si>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</si>
  <si>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</si>
  <si>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</si>
  <si>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</si>
  <si>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</si>
  <si>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</si>
  <si>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</si>
  <si>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</si>
  <si>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</si>
  <si>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</si>
  <si>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</si>
  <si>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</si>
  <si>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</si>
  <si>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</si>
  <si>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</si>
  <si>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</si>
  <si>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</si>
  <si>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</si>
  <si>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</si>
  <si>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</si>
  <si>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</si>
  <si>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</si>
  <si>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</si>
  <si>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</si>
  <si>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</si>
  <si>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</si>
  <si>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</si>
  <si>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</si>
  <si>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</si>
  <si>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</si>
  <si>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</si>
  <si>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</si>
  <si>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</si>
  <si>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</si>
  <si>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</si>
  <si>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</si>
  <si>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</si>
  <si>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</si>
  <si>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</si>
  <si>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</si>
  <si>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</si>
  <si>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</si>
  <si>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</si>
  <si>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</si>
  <si>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</si>
  <si>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</si>
  <si>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</si>
  <si>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</si>
  <si>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</si>
  <si>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</si>
  <si>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</si>
  <si>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</si>
  <si>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</si>
  <si>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</si>
  <si>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</si>
  <si>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</si>
  <si>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</si>
  <si>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</si>
  <si>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</si>
  <si>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</si>
  <si>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</si>
  <si>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</si>
  <si>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</si>
  <si>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</si>
  <si>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</si>
  <si>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</si>
  <si>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</si>
  <si>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</si>
  <si>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</si>
  <si>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</si>
  <si>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</si>
  <si>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</si>
  <si>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</si>
  <si>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</si>
  <si>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</si>
  <si>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</si>
  <si>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</si>
  <si>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</si>
  <si>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</si>
  <si>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</si>
  <si>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</si>
  <si>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</si>
  <si>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</si>
  <si>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</si>
  <si>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</si>
  <si>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</si>
  <si>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</si>
  <si>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</si>
  <si>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</si>
  <si>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</si>
  <si>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</si>
  <si>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</si>
  <si>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</si>
  <si>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</si>
  <si>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</si>
  <si>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</si>
  <si>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</si>
  <si>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</si>
  <si>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</si>
  <si>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</si>
  <si>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</si>
  <si>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</si>
  <si>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</si>
  <si>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</si>
  <si>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</si>
  <si>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</si>
  <si>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</si>
  <si>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</si>
  <si>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</si>
  <si>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</si>
  <si>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</si>
  <si>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</si>
  <si>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</si>
  <si>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</si>
  <si>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</si>
  <si>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</si>
  <si>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</si>
  <si>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</si>
  <si>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</si>
  <si>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</si>
  <si>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</si>
  <si>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</si>
  <si>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</si>
  <si>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</si>
  <si>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</si>
  <si>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</si>
  <si>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</si>
  <si>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</si>
  <si>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</si>
  <si>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</si>
  <si>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</si>
  <si>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</si>
  <si>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</si>
  <si>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</si>
  <si>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</si>
  <si>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</si>
  <si>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</si>
  <si>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</si>
  <si>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</si>
  <si>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</si>
  <si>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</si>
  <si>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</si>
  <si>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</si>
  <si>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</si>
  <si>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</si>
  <si>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</si>
  <si>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</si>
  <si>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</si>
  <si>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</si>
  <si>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</si>
  <si>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</si>
  <si>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</si>
  <si>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</si>
  <si>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</si>
  <si>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</si>
  <si>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</si>
  <si>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</si>
  <si>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</si>
  <si>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</si>
  <si>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</si>
  <si>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</si>
  <si>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</si>
  <si>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</si>
  <si>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</si>
  <si>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</si>
  <si>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</si>
  <si>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</si>
  <si>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</si>
  <si>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</si>
  <si>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</si>
  <si>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</si>
  <si>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</si>
  <si>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</si>
  <si>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</si>
  <si>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</si>
  <si>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</si>
  <si>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</si>
  <si>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</si>
  <si>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</si>
  <si>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</si>
  <si>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</si>
  <si>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</si>
  <si>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</si>
  <si>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</si>
  <si>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</si>
  <si>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</si>
  <si>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</si>
  <si>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</si>
  <si>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</si>
  <si>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</si>
  <si>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</si>
  <si>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</si>
  <si>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</si>
  <si>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</si>
  <si>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</si>
  <si>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</si>
  <si>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</si>
  <si>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</si>
  <si>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</si>
  <si>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</si>
  <si>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</si>
  <si>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</si>
  <si>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</si>
  <si>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</si>
  <si>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</si>
  <si>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</si>
  <si>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</si>
  <si>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</si>
  <si>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</si>
  <si>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</si>
  <si>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</si>
  <si>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</si>
  <si>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</si>
  <si>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</si>
  <si>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</si>
  <si>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</si>
  <si>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</si>
  <si>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</si>
  <si>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</si>
  <si>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</si>
  <si>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</si>
  <si>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</si>
  <si>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</si>
  <si>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</si>
  <si>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</si>
  <si>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</si>
  <si>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</si>
  <si>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</si>
  <si>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</si>
  <si>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</si>
  <si>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</si>
  <si>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</si>
  <si>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</si>
  <si>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</si>
  <si>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</si>
  <si>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</si>
  <si>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</si>
  <si>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</si>
  <si>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</si>
  <si>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</si>
  <si>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</si>
  <si>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</si>
  <si>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</si>
  <si>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</si>
  <si>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</si>
  <si>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</si>
  <si>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</si>
  <si>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</si>
  <si>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</si>
  <si>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</si>
  <si>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</si>
  <si>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</si>
  <si>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</si>
  <si>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</si>
  <si>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</si>
  <si>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</si>
  <si>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</si>
  <si>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</si>
  <si>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</si>
  <si>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</si>
  <si>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</si>
  <si>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</si>
  <si>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</si>
  <si>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</si>
  <si>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</si>
  <si>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</si>
  <si>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</si>
  <si>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</si>
  <si>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</si>
  <si>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</si>
  <si>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</si>
  <si>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</si>
  <si>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</si>
  <si>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</si>
  <si>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</si>
  <si>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</si>
  <si>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</si>
  <si>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</si>
  <si>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</si>
  <si>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</si>
  <si>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</si>
  <si>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</si>
  <si>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</si>
  <si>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</si>
  <si>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</si>
  <si>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</si>
  <si>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</si>
  <si>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</si>
  <si>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</si>
  <si>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</si>
  <si>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</si>
  <si>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</si>
  <si>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</si>
  <si>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</si>
  <si>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</si>
  <si>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</si>
  <si>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</si>
  <si>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</si>
  <si>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</si>
  <si>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</si>
  <si>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</si>
  <si>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</si>
  <si>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</si>
  <si>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</si>
  <si>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</si>
  <si>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</si>
  <si>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</si>
  <si>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</si>
  <si>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</si>
  <si>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</si>
  <si>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</si>
  <si>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</si>
  <si>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</si>
  <si>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</si>
  <si>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</si>
  <si>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</si>
  <si>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</si>
  <si>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</si>
  <si>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</si>
  <si>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</si>
  <si>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</si>
  <si>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</si>
  <si>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</si>
  <si>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</si>
  <si>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</si>
  <si>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</si>
  <si>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</si>
  <si>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</si>
  <si>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</si>
  <si>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</si>
  <si>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</si>
  <si>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</si>
  <si>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</si>
  <si>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</si>
  <si>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</si>
  <si>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</si>
  <si>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</si>
  <si>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</si>
  <si>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</si>
  <si>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</si>
  <si>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</si>
  <si>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</si>
  <si>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</si>
  <si>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</si>
  <si>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</si>
  <si>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</si>
  <si>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</si>
  <si>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</si>
  <si>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</si>
  <si>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</si>
  <si>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</si>
  <si>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</si>
  <si>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</si>
  <si>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</si>
  <si>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</si>
  <si>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</si>
  <si>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</si>
  <si>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</si>
  <si>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</si>
  <si>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</si>
  <si>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</si>
  <si>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</si>
  <si>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</si>
  <si>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</si>
  <si>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</si>
  <si>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</si>
  <si>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</si>
  <si>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</si>
  <si>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</si>
  <si>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</si>
  <si>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</si>
  <si>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</si>
  <si>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</si>
  <si>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</si>
  <si>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</si>
  <si>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</si>
  <si>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</si>
  <si>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</si>
  <si>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</si>
  <si>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</si>
  <si>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</si>
  <si>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</si>
  <si>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</si>
  <si>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</si>
  <si>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</si>
  <si>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</si>
  <si>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</si>
  <si>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</si>
  <si>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</si>
  <si>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</si>
  <si>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</si>
  <si>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</si>
  <si>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</si>
  <si>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</si>
  <si>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</si>
  <si>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</si>
  <si>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</si>
  <si>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</si>
  <si>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</si>
  <si>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</si>
  <si>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</si>
  <si>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</si>
  <si>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</si>
  <si>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</si>
  <si>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</si>
  <si>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</si>
  <si>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</si>
  <si>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</si>
  <si>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</si>
  <si>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</si>
  <si>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</si>
  <si>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</si>
  <si>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</si>
  <si>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</si>
  <si>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</si>
  <si>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</si>
  <si>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</si>
  <si>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</si>
  <si>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</si>
  <si>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</si>
  <si>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</si>
  <si>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</si>
  <si>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</si>
  <si>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</si>
  <si>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</si>
  <si>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</si>
  <si>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</si>
  <si>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</si>
  <si>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</si>
  <si>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</si>
  <si>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</si>
  <si>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</si>
  <si>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</si>
  <si>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</si>
  <si>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</si>
  <si>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</si>
  <si>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</si>
  <si>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</si>
  <si>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</si>
  <si>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</si>
  <si>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</si>
  <si>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</si>
  <si>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</si>
  <si>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</si>
  <si>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</si>
  <si>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</si>
  <si>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</si>
  <si>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</si>
  <si>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</si>
  <si>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</si>
  <si>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</si>
  <si>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</si>
  <si>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</si>
  <si>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</si>
  <si>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</si>
  <si>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</si>
  <si>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</si>
  <si>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</si>
  <si>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</si>
  <si>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</si>
  <si>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</si>
  <si>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</si>
  <si>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</si>
  <si>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</si>
  <si>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</si>
  <si>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</si>
  <si>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</si>
  <si>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</si>
  <si>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</si>
  <si>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</si>
  <si>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</si>
  <si>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</si>
  <si>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</si>
  <si>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</si>
  <si>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</si>
  <si>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</si>
  <si>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</si>
  <si>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</si>
  <si>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</si>
  <si>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</si>
  <si>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</si>
  <si>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</si>
  <si>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</si>
  <si>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</si>
  <si>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</si>
  <si>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</si>
  <si>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</si>
  <si>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</si>
  <si>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</si>
  <si>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</si>
  <si>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</si>
  <si>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</si>
  <si>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</si>
  <si>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</si>
  <si>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</si>
  <si>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</si>
  <si>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</si>
  <si>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</si>
  <si>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</si>
  <si>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</si>
  <si>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</si>
  <si>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</si>
  <si>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</si>
  <si>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</si>
  <si>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</si>
  <si>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</si>
  <si>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</si>
  <si>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</si>
  <si>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</si>
  <si>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</si>
  <si>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</si>
  <si>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</si>
  <si>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</si>
  <si>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</si>
  <si>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</si>
  <si>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</si>
  <si>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</si>
  <si>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</si>
  <si>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</si>
  <si>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</si>
  <si>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</si>
  <si>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</si>
  <si>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</si>
  <si>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</si>
  <si>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</si>
  <si>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</si>
  <si>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</si>
  <si>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</si>
  <si>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</si>
  <si>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</si>
  <si>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</si>
  <si>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</si>
  <si>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</si>
  <si>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</si>
  <si>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</si>
  <si>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</si>
  <si>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</si>
  <si>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</si>
  <si>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</si>
  <si>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</si>
  <si>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</si>
  <si>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</si>
  <si>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</si>
  <si>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</si>
  <si>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</si>
  <si>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</si>
  <si>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</si>
  <si>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</si>
  <si>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</si>
  <si>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</si>
  <si>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</si>
  <si>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</si>
  <si>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</si>
  <si>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</si>
  <si>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</si>
  <si>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</si>
  <si>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</si>
  <si>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</si>
  <si>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</si>
  <si>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</si>
  <si>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</si>
  <si>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</si>
  <si>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</si>
  <si>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</si>
  <si>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</si>
  <si>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</si>
  <si>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</si>
  <si>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</si>
  <si>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</si>
  <si>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</si>
  <si>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</si>
  <si>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</si>
  <si>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</si>
  <si>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</si>
  <si>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</si>
  <si>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</si>
  <si>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</si>
  <si>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</si>
  <si>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</si>
  <si>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</si>
  <si>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</si>
  <si>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</si>
  <si>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</si>
  <si>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</si>
  <si>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</si>
  <si>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</si>
  <si>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</si>
  <si>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</si>
  <si>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</si>
  <si>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</si>
  <si>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</si>
  <si>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</si>
  <si>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</si>
  <si>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</si>
  <si>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</si>
  <si>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</si>
  <si>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</si>
  <si>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</si>
  <si>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</si>
  <si>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</si>
  <si>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</si>
  <si>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</si>
  <si>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</si>
  <si>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</si>
  <si>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</si>
  <si>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</si>
  <si>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</si>
  <si>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</si>
  <si>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</si>
  <si>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</si>
  <si>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</si>
  <si>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</si>
  <si>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</si>
  <si>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</si>
  <si>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</si>
  <si>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</si>
  <si>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</si>
  <si>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</si>
  <si>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</si>
  <si>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</si>
  <si>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</si>
  <si>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</si>
  <si>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</si>
  <si>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</si>
  <si>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</si>
  <si>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</si>
  <si>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</si>
  <si>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</si>
  <si>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</si>
  <si>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</si>
  <si>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</si>
  <si>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</si>
  <si>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</si>
  <si>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</si>
  <si>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</si>
  <si>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</si>
  <si>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</si>
  <si>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</si>
  <si>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</si>
  <si>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</si>
  <si>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</si>
  <si>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</si>
  <si>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</si>
  <si>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</si>
  <si>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</si>
  <si>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</si>
  <si>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</si>
  <si>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</si>
  <si>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</si>
  <si>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</si>
  <si>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</si>
  <si>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</si>
  <si>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</si>
  <si>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</si>
  <si>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</si>
  <si>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</si>
  <si>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</si>
  <si>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</si>
  <si>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</si>
  <si>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</si>
  <si>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</si>
  <si>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</si>
  <si>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</si>
  <si>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</si>
  <si>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</si>
  <si>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</si>
  <si>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</si>
  <si>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</si>
  <si>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</si>
  <si>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</si>
  <si>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</si>
  <si>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</si>
  <si>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</si>
  <si>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</si>
  <si>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</si>
  <si>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</si>
  <si>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</si>
  <si>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</si>
  <si>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</si>
  <si>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</si>
  <si>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</si>
  <si>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</si>
  <si>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</si>
  <si>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</si>
  <si>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</si>
  <si>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</si>
  <si>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</si>
  <si>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</si>
  <si>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</si>
  <si>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</si>
  <si>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</si>
  <si>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</si>
  <si>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</si>
  <si>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</si>
  <si>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</si>
  <si>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</si>
  <si>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</si>
  <si>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</si>
  <si>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</si>
  <si>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</si>
  <si>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</si>
  <si>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</si>
  <si>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</si>
  <si>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</si>
  <si>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</si>
  <si>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</si>
  <si>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</si>
  <si>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</si>
  <si>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</si>
  <si>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</si>
  <si>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</si>
  <si>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</si>
  <si>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</si>
  <si>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</si>
  <si>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</si>
  <si>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</si>
  <si>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</si>
  <si>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</si>
  <si>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</si>
  <si>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</si>
  <si>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</si>
  <si>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</si>
  <si>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</si>
  <si>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</si>
  <si>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</si>
  <si>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</si>
  <si>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</si>
  <si>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</si>
  <si>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</si>
  <si>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</si>
  <si>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</si>
  <si>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</si>
  <si>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</si>
  <si>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</si>
  <si>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</si>
  <si>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</si>
  <si>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</si>
  <si>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</si>
  <si>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</si>
  <si>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</si>
  <si>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</si>
  <si>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</si>
  <si>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</si>
  <si>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</si>
  <si>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</si>
  <si>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</si>
  <si>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</si>
  <si>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</si>
  <si>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</si>
  <si>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</si>
  <si>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</si>
  <si>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</si>
  <si>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</si>
  <si>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</si>
  <si>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</si>
  <si>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</si>
  <si>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</si>
  <si>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</si>
  <si>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</si>
  <si>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</si>
  <si>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</si>
  <si>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</si>
  <si>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</si>
  <si>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</si>
  <si>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</si>
  <si>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</si>
  <si>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</si>
  <si>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</si>
  <si>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</si>
  <si>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</si>
  <si>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</si>
  <si>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</si>
  <si>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</si>
  <si>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</si>
  <si>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</si>
  <si>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</si>
  <si>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</si>
  <si>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</si>
  <si>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</si>
  <si>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</si>
  <si>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</si>
  <si>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</si>
  <si>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</si>
  <si>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</si>
  <si>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</si>
  <si>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</si>
  <si>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</si>
  <si>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</si>
  <si>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</si>
  <si>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</si>
  <si>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</si>
  <si>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</si>
  <si>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</si>
  <si>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</si>
  <si>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</si>
  <si>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</si>
  <si>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</si>
  <si>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</si>
  <si>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</si>
  <si>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</si>
  <si>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</si>
  <si>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</si>
  <si>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</si>
  <si>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</si>
  <si>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</si>
  <si>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</si>
  <si>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</si>
  <si>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</si>
  <si>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</si>
  <si>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</si>
  <si>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</si>
  <si>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</si>
  <si>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</si>
  <si>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</si>
  <si>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</si>
  <si>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</si>
  <si>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</si>
  <si>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</si>
  <si>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</si>
  <si>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</si>
  <si>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</si>
  <si>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</si>
  <si>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</si>
  <si>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</si>
  <si>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</si>
  <si>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</si>
  <si>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</si>
  <si>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</si>
  <si>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</si>
  <si>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</si>
  <si>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</si>
  <si>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</si>
  <si>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</si>
  <si>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</si>
  <si>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</si>
  <si>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</si>
  <si>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</si>
  <si>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</si>
  <si>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</si>
  <si>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</si>
  <si>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</si>
  <si>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</si>
  <si>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</si>
  <si>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</si>
  <si>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</si>
  <si>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</si>
  <si>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</si>
  <si>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</si>
  <si>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</si>
  <si>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</si>
  <si>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</si>
  <si>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</si>
  <si>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</si>
  <si>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</si>
  <si>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</si>
  <si>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</si>
  <si>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</si>
  <si>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</si>
  <si>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</si>
  <si>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</si>
  <si>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</si>
  <si>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</si>
  <si>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</si>
  <si>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</si>
  <si>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</si>
  <si>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</si>
  <si>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</si>
  <si>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</si>
  <si>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</si>
  <si>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</si>
  <si>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</si>
  <si>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</si>
  <si>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</si>
  <si>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</si>
  <si>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</si>
  <si>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</si>
  <si>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</si>
  <si>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</si>
  <si>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</si>
  <si>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</si>
  <si>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</si>
  <si>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</si>
  <si>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</si>
  <si>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</si>
  <si>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</si>
  <si>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</si>
  <si>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</si>
  <si>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</si>
  <si>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</si>
  <si>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</si>
  <si>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</si>
  <si>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</si>
  <si>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</si>
  <si>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</si>
  <si>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</si>
  <si>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</si>
  <si>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</si>
  <si>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</si>
  <si>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</si>
  <si>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</si>
  <si>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</si>
  <si>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</si>
  <si>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</si>
  <si>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</si>
  <si>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</si>
  <si>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</si>
  <si>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</si>
  <si>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</si>
  <si>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</si>
  <si>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</si>
  <si>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</si>
  <si>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</si>
  <si>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</si>
  <si>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</si>
  <si>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</si>
  <si>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</si>
  <si>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</si>
  <si>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</si>
  <si>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</si>
  <si>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</si>
  <si>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</si>
  <si>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</si>
  <si>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</si>
  <si>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</si>
  <si>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</si>
  <si>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</si>
  <si>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</si>
  <si>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</si>
  <si>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</si>
  <si>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</si>
  <si>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</si>
  <si>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</si>
  <si>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</si>
  <si>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</si>
  <si>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</si>
  <si>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</si>
  <si>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</si>
  <si>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</si>
  <si>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</si>
  <si>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</si>
  <si>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</si>
  <si>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</si>
  <si>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</si>
  <si>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</si>
  <si>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</si>
  <si>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</si>
  <si>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</si>
  <si>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</si>
  <si>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</si>
  <si>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</si>
  <si>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</si>
  <si>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</si>
  <si>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</si>
  <si>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</si>
  <si>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</si>
  <si>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</si>
  <si>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</si>
  <si>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</si>
  <si>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</si>
  <si>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</si>
  <si>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</si>
  <si>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</si>
  <si>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</si>
  <si>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</si>
  <si>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</si>
  <si>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</si>
  <si>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</si>
  <si>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</si>
  <si>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</si>
  <si>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</si>
  <si>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</si>
  <si>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</si>
  <si>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</si>
  <si>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</si>
  <si>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</si>
  <si>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</si>
  <si>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</si>
  <si>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</si>
  <si>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</si>
  <si>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</si>
  <si>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</si>
  <si>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</si>
  <si>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</si>
  <si>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</si>
  <si>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</si>
  <si>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</si>
  <si>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</si>
  <si>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</si>
  <si>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</si>
  <si>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</si>
  <si>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</si>
  <si>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</si>
  <si>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</si>
  <si>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</si>
  <si>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</si>
  <si>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</si>
  <si>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</si>
  <si>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</si>
  <si>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</si>
  <si>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</si>
  <si>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</si>
  <si>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</si>
  <si>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</si>
  <si>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</si>
  <si>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</si>
  <si>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</si>
  <si>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</si>
  <si>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</si>
  <si>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</si>
  <si>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</si>
  <si>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</si>
  <si>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</si>
  <si>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</si>
  <si>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</si>
  <si>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</si>
  <si>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</si>
  <si>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</si>
  <si>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</si>
  <si>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</si>
  <si>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</si>
  <si>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</si>
  <si>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</si>
  <si>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</si>
  <si>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</si>
  <si>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</si>
  <si>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</si>
  <si>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</si>
  <si>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</si>
  <si>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</si>
  <si>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</si>
  <si>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</si>
  <si>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</si>
  <si>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</si>
  <si>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</si>
  <si>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</si>
  <si>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</si>
  <si>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</si>
  <si>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</si>
  <si>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</si>
  <si>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</si>
  <si>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</si>
  <si>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</si>
  <si>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</si>
  <si>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</si>
  <si>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</si>
  <si>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</si>
  <si>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</si>
  <si>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</si>
  <si>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</si>
  <si>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</si>
  <si>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</si>
  <si>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</si>
  <si>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</si>
  <si>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</si>
  <si>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</si>
  <si>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</si>
  <si>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</si>
  <si>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</si>
  <si>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</si>
  <si>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</si>
  <si>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</si>
  <si>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</si>
  <si>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</si>
  <si>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</si>
  <si>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</si>
  <si>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</si>
  <si>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</si>
  <si>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</si>
  <si>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</si>
  <si>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</si>
  <si>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</si>
  <si>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</si>
  <si>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</si>
  <si>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</si>
  <si>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</si>
  <si>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</si>
  <si>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</si>
  <si>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</si>
  <si>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</si>
  <si>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</si>
  <si>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</si>
  <si>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</si>
  <si>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</si>
  <si>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</si>
  <si>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</si>
  <si>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</si>
  <si>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</si>
  <si>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</si>
  <si>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</si>
  <si>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</si>
  <si>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</si>
  <si>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</si>
  <si>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</si>
  <si>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</si>
  <si>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</si>
  <si>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</si>
  <si>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</si>
  <si>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</si>
  <si>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</si>
  <si>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</si>
  <si>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</si>
  <si>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</si>
  <si>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</si>
  <si>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</si>
  <si>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</si>
  <si>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</si>
  <si>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</si>
  <si>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</si>
  <si>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</si>
  <si>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</si>
  <si>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</si>
  <si>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</si>
  <si>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</si>
  <si>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</si>
  <si>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</si>
  <si>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</si>
  <si>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</si>
  <si>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</si>
  <si>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</si>
  <si>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</si>
  <si>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</si>
  <si>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</si>
  <si>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</si>
  <si>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</si>
  <si>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</si>
  <si>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</si>
  <si>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</si>
  <si>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</si>
  <si>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</si>
  <si>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</si>
  <si>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</si>
  <si>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</si>
  <si>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</si>
  <si>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</si>
  <si>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</si>
  <si>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</si>
  <si>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</si>
  <si>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</si>
  <si>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</si>
  <si>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</si>
  <si>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</si>
  <si>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</si>
  <si>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</si>
  <si>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</si>
  <si>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</si>
  <si>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</si>
  <si>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</si>
  <si>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</si>
  <si>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</si>
  <si>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</si>
  <si>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</si>
  <si>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</si>
  <si>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</si>
  <si>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</si>
  <si>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</si>
  <si>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</si>
  <si>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</si>
  <si>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</si>
  <si>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</si>
  <si>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</si>
  <si>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</si>
  <si>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</si>
  <si>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</si>
  <si>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</si>
  <si>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</si>
  <si>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</si>
  <si>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</si>
  <si>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</si>
  <si>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</si>
  <si>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</si>
  <si>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</si>
  <si>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</si>
  <si>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</si>
  <si>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</si>
  <si>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</si>
  <si>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</si>
  <si>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</si>
  <si>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</si>
  <si>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</si>
  <si>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</si>
  <si>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</si>
  <si>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</si>
  <si>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</si>
  <si>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</si>
  <si>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</si>
  <si>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</si>
  <si>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</si>
  <si>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</si>
  <si>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</si>
  <si>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</si>
  <si>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</si>
  <si>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</si>
  <si>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</si>
  <si>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</si>
  <si>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</si>
  <si>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</si>
  <si>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</si>
  <si>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</si>
  <si>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</si>
  <si>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</si>
  <si>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</si>
  <si>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</si>
  <si>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</si>
  <si>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</si>
  <si>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</si>
  <si>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</si>
  <si>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</si>
  <si>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</si>
  <si>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</si>
  <si>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</si>
  <si>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</si>
  <si>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</si>
  <si>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</si>
  <si>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</si>
  <si>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</si>
  <si>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</si>
  <si>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</si>
  <si>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</si>
  <si>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</si>
  <si>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</si>
  <si>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</si>
  <si>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</si>
  <si>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</si>
  <si>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</si>
  <si>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</si>
  <si>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</si>
  <si>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</si>
  <si>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</si>
  <si>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</si>
  <si>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</si>
  <si>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</si>
  <si>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</si>
  <si>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</si>
  <si>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</si>
  <si>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</si>
  <si>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</si>
  <si>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</si>
  <si>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</si>
  <si>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</si>
  <si>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</si>
  <si>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</si>
  <si>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</si>
  <si>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</si>
  <si>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</si>
  <si>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</si>
  <si>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</si>
  <si>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</si>
  <si>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</si>
  <si>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</si>
  <si>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</si>
  <si>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</si>
  <si>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</si>
  <si>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</si>
  <si>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</si>
  <si>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</si>
  <si>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</si>
  <si>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</si>
  <si>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</si>
  <si>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</si>
  <si>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</si>
  <si>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</si>
  <si>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</si>
  <si>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</si>
  <si>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</si>
  <si>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</si>
  <si>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</si>
  <si>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</si>
  <si>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</si>
  <si>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</si>
  <si>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</si>
  <si>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</si>
  <si>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</si>
  <si>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</si>
  <si>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</si>
  <si>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</si>
  <si>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</si>
  <si>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</si>
  <si>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</si>
  <si>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</si>
  <si>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</si>
  <si>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</si>
  <si>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</si>
  <si>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</si>
  <si>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</si>
  <si>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</si>
  <si>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</si>
  <si>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</si>
  <si>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</si>
  <si>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</si>
  <si>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</si>
  <si>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</si>
  <si>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</si>
  <si>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</si>
  <si>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</si>
  <si>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</si>
  <si>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</si>
  <si>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</si>
  <si>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</si>
  <si>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</si>
  <si>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</si>
  <si>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</si>
  <si>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</si>
  <si>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</si>
  <si>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</si>
  <si>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</si>
  <si>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</si>
  <si>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</si>
  <si>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</si>
  <si>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</si>
  <si>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</si>
  <si>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</si>
  <si>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</si>
  <si>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</si>
  <si>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</si>
  <si>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</si>
  <si>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</si>
  <si>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</si>
  <si>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</si>
  <si>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</si>
  <si>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</si>
  <si>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</si>
  <si>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</si>
  <si>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</si>
  <si>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</si>
  <si>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</si>
  <si>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</si>
  <si>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</si>
  <si>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</si>
  <si>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</si>
  <si>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</si>
  <si>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</si>
  <si>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</si>
  <si>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</si>
  <si>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</si>
  <si>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</si>
  <si>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</si>
  <si>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</si>
  <si>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</si>
  <si>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</si>
  <si>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</si>
  <si>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</si>
  <si>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</si>
  <si>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</si>
  <si>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</si>
  <si>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</si>
  <si>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</si>
  <si>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</si>
  <si>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</si>
  <si>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</si>
  <si>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</si>
  <si>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</si>
  <si>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</si>
  <si>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</si>
  <si>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</si>
  <si>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</si>
  <si>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</si>
  <si>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</si>
  <si>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</si>
  <si>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</si>
  <si>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</si>
  <si>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</si>
  <si>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</si>
  <si>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</si>
  <si>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</si>
  <si>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</si>
  <si>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</si>
  <si>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</si>
  <si>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</si>
  <si>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</si>
  <si>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</si>
  <si>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</si>
  <si>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</si>
  <si>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</si>
  <si>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</si>
  <si>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</si>
  <si>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</si>
  <si>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</si>
  <si>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</si>
  <si>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</si>
  <si>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</si>
  <si>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</si>
  <si>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</si>
  <si>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</si>
  <si>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</si>
  <si>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</si>
  <si>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</si>
  <si>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</si>
  <si>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</si>
  <si>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</si>
  <si>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</si>
  <si>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</si>
  <si>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</si>
  <si>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</si>
  <si>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</si>
  <si>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</si>
  <si>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</si>
  <si>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</si>
  <si>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</si>
  <si>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</si>
  <si>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</si>
  <si>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</si>
  <si>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</si>
  <si>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</si>
  <si>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</si>
  <si>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</si>
  <si>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</si>
  <si>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</si>
  <si>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</si>
  <si>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</si>
  <si>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</si>
  <si>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</si>
  <si>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</si>
  <si>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</si>
  <si>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</si>
  <si>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</si>
  <si>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</si>
  <si>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</si>
  <si>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</si>
  <si>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</si>
  <si>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</si>
  <si>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</si>
  <si>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</si>
  <si>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</si>
  <si>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</si>
  <si>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</si>
  <si>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</si>
  <si>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</si>
  <si>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</si>
  <si>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</si>
  <si>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</si>
  <si>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</si>
  <si>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</si>
  <si>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</si>
  <si>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</si>
  <si>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</si>
  <si>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</si>
  <si>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</si>
  <si>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</si>
  <si>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</si>
  <si>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</si>
  <si>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</si>
  <si>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</si>
  <si>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</si>
  <si>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</si>
  <si>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</si>
  <si>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</si>
  <si>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</si>
  <si>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</si>
  <si>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</si>
  <si>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</si>
  <si>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</si>
  <si>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</si>
  <si>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</si>
  <si>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</si>
  <si>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</si>
  <si>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</si>
  <si>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</si>
  <si>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</si>
  <si>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</si>
  <si>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</si>
  <si>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</si>
  <si>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</si>
  <si>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</si>
  <si>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</si>
  <si>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</si>
  <si>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</si>
  <si>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</si>
  <si>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</si>
  <si>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</si>
  <si>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</si>
  <si>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</si>
  <si>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</si>
  <si>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</si>
  <si>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</si>
  <si>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</si>
  <si>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</si>
  <si>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</si>
  <si>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</si>
  <si>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</si>
  <si>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</si>
  <si>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</si>
  <si>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</si>
  <si>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</si>
  <si>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</si>
  <si>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</si>
  <si>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</si>
  <si>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</si>
  <si>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</si>
  <si>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</si>
  <si>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</si>
  <si>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</si>
  <si>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</si>
  <si>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</si>
  <si>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</si>
  <si>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</si>
  <si>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</si>
  <si>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</si>
  <si>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</si>
  <si>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</si>
  <si>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</si>
  <si>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</si>
  <si>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</si>
  <si>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</si>
  <si>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</si>
  <si>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</si>
  <si>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</si>
  <si>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</si>
  <si>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</si>
  <si>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</si>
  <si>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</si>
  <si>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</si>
  <si>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</si>
  <si>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</si>
  <si>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</si>
  <si>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</si>
  <si>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</si>
  <si>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</si>
  <si>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</si>
  <si>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</si>
  <si>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</si>
  <si>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</si>
  <si>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</si>
  <si>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</si>
  <si>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</si>
  <si>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</si>
  <si>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</si>
  <si>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</si>
  <si>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</si>
  <si>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</si>
  <si>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</si>
  <si>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</si>
  <si>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</si>
  <si>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</si>
  <si>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</si>
  <si>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</si>
  <si>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</si>
  <si>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</si>
  <si>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</si>
  <si>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</si>
  <si>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</si>
  <si>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</si>
  <si>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</si>
  <si>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</si>
  <si>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</si>
  <si>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</si>
  <si>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</si>
  <si>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</si>
  <si>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</si>
  <si>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</si>
  <si>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</si>
  <si>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</si>
  <si>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</si>
  <si>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</si>
  <si>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</si>
  <si>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</si>
  <si>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</si>
  <si>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</si>
  <si>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</si>
  <si>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</si>
  <si>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</si>
  <si>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</si>
  <si>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</si>
  <si>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</si>
  <si>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</si>
  <si>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</si>
  <si>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</si>
  <si>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</si>
  <si>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</si>
  <si>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</si>
  <si>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</si>
  <si>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</si>
  <si>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</si>
  <si>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</si>
  <si>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</si>
  <si>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</si>
  <si>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</si>
  <si>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</si>
  <si>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</si>
  <si>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</si>
  <si>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</si>
  <si>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</si>
  <si>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</si>
  <si>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</si>
  <si>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</si>
  <si>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</si>
  <si>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</si>
  <si>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</si>
  <si>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</si>
  <si>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</si>
  <si>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</si>
  <si>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</si>
  <si>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</si>
  <si>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</si>
  <si>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</si>
  <si>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</si>
  <si>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</si>
  <si>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</si>
  <si>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</si>
  <si>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</si>
  <si>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</si>
  <si>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</si>
  <si>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</si>
  <si>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</si>
  <si>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</si>
  <si>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</si>
  <si>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</si>
  <si>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</si>
  <si>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</si>
  <si>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</si>
  <si>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</si>
  <si>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</si>
  <si>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</si>
  <si>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</si>
  <si>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</si>
  <si>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</si>
  <si>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</si>
  <si>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</si>
  <si>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</si>
  <si>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</si>
  <si>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</si>
  <si>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</si>
  <si>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</si>
  <si>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</si>
  <si>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</si>
  <si>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</si>
  <si>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</si>
  <si>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</si>
  <si>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</si>
  <si>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</si>
  <si>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</si>
  <si>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</si>
  <si>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</si>
  <si>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</si>
  <si>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</si>
  <si>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</si>
  <si>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</si>
  <si>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</si>
  <si>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</si>
  <si>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</si>
  <si>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</si>
  <si>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</si>
  <si>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</si>
  <si>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</si>
  <si>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</si>
  <si>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</si>
  <si>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</si>
  <si>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</si>
  <si>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</si>
  <si>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</si>
  <si>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</si>
  <si>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</si>
  <si>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</si>
  <si>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</si>
  <si>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</si>
  <si>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</si>
  <si>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</si>
  <si>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</si>
  <si>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</si>
  <si>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</si>
  <si>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</si>
  <si>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</si>
  <si>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</si>
  <si>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</si>
  <si>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</si>
  <si>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</si>
  <si>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</si>
  <si>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</si>
  <si>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</si>
  <si>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</si>
  <si>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</si>
  <si>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</si>
  <si>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</si>
  <si>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</si>
  <si>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</si>
  <si>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</si>
  <si>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</si>
  <si>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</si>
  <si>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</si>
  <si>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</si>
  <si>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</si>
  <si>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</si>
  <si>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</si>
  <si>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</si>
  <si>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</si>
  <si>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</si>
  <si>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</si>
  <si>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</si>
  <si>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</si>
  <si>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</si>
  <si>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</si>
  <si>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</si>
  <si>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</si>
  <si>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</si>
  <si>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</si>
  <si>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</si>
  <si>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</si>
  <si>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</si>
  <si>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</si>
  <si>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</si>
  <si>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</si>
  <si>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</si>
  <si>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</si>
  <si>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</si>
  <si>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</si>
  <si>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</si>
  <si>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</si>
  <si>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</si>
  <si>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</si>
  <si>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</si>
  <si>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</si>
  <si>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</si>
  <si>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</si>
  <si>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</si>
  <si>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</si>
  <si>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</si>
  <si>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</si>
  <si>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</si>
  <si>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</si>
  <si>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</si>
  <si>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</si>
  <si>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</si>
  <si>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</si>
  <si>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</si>
  <si>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</si>
  <si>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</si>
  <si>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</si>
  <si>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</si>
  <si>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</si>
  <si>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</si>
  <si>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</si>
  <si>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</si>
  <si>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</si>
  <si>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</si>
  <si>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</si>
  <si>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</si>
  <si>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</si>
  <si>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</si>
  <si>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</si>
  <si>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</si>
  <si>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</si>
  <si>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</si>
  <si>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</si>
  <si>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</si>
  <si>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</si>
  <si>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</si>
  <si>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</si>
  <si>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</si>
  <si>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</si>
  <si>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</si>
  <si>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</si>
  <si>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</si>
  <si>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</si>
  <si>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</si>
  <si>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</si>
  <si>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</si>
  <si>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</si>
  <si>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</si>
  <si>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</si>
  <si>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</si>
  <si>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</si>
  <si>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</si>
  <si>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</si>
  <si>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</si>
  <si>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</si>
  <si>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</si>
  <si>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</si>
  <si>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</si>
  <si>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</si>
  <si>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</si>
  <si>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</si>
  <si>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</si>
  <si>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</si>
  <si>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</si>
  <si>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</si>
  <si>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</si>
  <si>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</si>
  <si>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</si>
  <si>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</si>
  <si>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</si>
  <si>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</si>
  <si>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</si>
  <si>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</si>
  <si>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</si>
  <si>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</si>
  <si>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</si>
  <si>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</si>
  <si>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</si>
  <si>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</si>
  <si>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</si>
  <si>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</si>
  <si>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</si>
  <si>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</si>
  <si>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</si>
  <si>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</si>
  <si>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</si>
  <si>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</si>
  <si>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</si>
  <si>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</si>
  <si>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</si>
  <si>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</si>
  <si>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</si>
  <si>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</si>
  <si>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</si>
  <si>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</si>
  <si>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</si>
  <si>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</si>
  <si>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</si>
  <si>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</si>
  <si>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</si>
  <si>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</si>
  <si>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</si>
  <si>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</si>
  <si>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</si>
  <si>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</si>
  <si>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</si>
  <si>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</si>
  <si>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</si>
  <si>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</si>
  <si>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</si>
  <si>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</si>
  <si>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</si>
  <si>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</si>
  <si>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</si>
  <si>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</si>
  <si>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</si>
  <si>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</si>
  <si>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</si>
  <si>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</si>
  <si>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</si>
  <si>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</si>
  <si>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</si>
  <si>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</si>
  <si>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</si>
  <si>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</si>
  <si>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</si>
  <si>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</si>
  <si>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</si>
  <si>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</si>
  <si>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</si>
  <si>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</si>
  <si>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</si>
  <si>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</si>
  <si>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</si>
  <si>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</si>
  <si>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</si>
  <si>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</si>
  <si>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</si>
  <si>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</si>
  <si>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</si>
  <si>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</si>
  <si>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</si>
  <si>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</si>
  <si>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</si>
  <si>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</si>
  <si>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</si>
  <si>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</si>
  <si>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</si>
  <si>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</si>
  <si>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</si>
  <si>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</si>
  <si>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</si>
  <si>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</si>
  <si>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</si>
  <si>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</si>
  <si>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</si>
  <si>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</si>
  <si>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</si>
  <si>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</si>
  <si>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</si>
  <si>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</si>
  <si>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</si>
  <si>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</si>
  <si>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</si>
  <si>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</si>
  <si>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</si>
  <si>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</si>
  <si>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</si>
  <si>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</si>
  <si>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</si>
  <si>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</si>
  <si>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</si>
  <si>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</si>
  <si>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</si>
  <si>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</si>
  <si>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</si>
  <si>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</si>
  <si>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</si>
  <si>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</si>
  <si>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</si>
  <si>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</si>
  <si>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</si>
  <si>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</si>
  <si>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</si>
  <si>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</si>
  <si>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</si>
  <si>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</si>
  <si>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</si>
  <si>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</si>
  <si>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</si>
  <si>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</si>
  <si>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</si>
  <si>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</si>
  <si>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</si>
  <si>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</si>
  <si>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</si>
  <si>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</si>
  <si>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</si>
  <si>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</si>
  <si>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</si>
  <si>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</si>
  <si>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</si>
  <si>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</si>
  <si>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</si>
  <si>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</si>
  <si>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</si>
  <si>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</si>
  <si>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</si>
  <si>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</si>
  <si>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</si>
  <si>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</si>
  <si>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</si>
  <si>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</si>
  <si>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</si>
  <si>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</si>
  <si>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</si>
  <si>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</si>
  <si>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</si>
  <si>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</si>
  <si>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</si>
  <si>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</si>
  <si>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</si>
  <si>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</si>
  <si>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</si>
  <si>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</si>
  <si>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</si>
  <si>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</si>
  <si>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</si>
  <si>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</si>
  <si>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</si>
  <si>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</si>
  <si>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</si>
  <si>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</si>
  <si>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</si>
  <si>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</si>
  <si>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</si>
  <si>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</si>
  <si>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</si>
  <si>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</si>
  <si>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</si>
  <si>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</si>
  <si>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</si>
  <si>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</si>
  <si>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</si>
  <si>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</si>
  <si>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</si>
  <si>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</si>
  <si>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</si>
  <si>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</si>
  <si>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</si>
  <si>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</si>
  <si>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</si>
  <si>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</si>
  <si>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</si>
  <si>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</si>
  <si>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</si>
  <si>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</si>
  <si>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</si>
  <si>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</si>
  <si>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</si>
  <si>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</si>
  <si>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</si>
  <si>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</si>
  <si>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</si>
  <si>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</si>
  <si>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</si>
  <si>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</si>
  <si>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</si>
  <si>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</si>
  <si>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</si>
  <si>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</si>
  <si>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</si>
  <si>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</si>
  <si>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</si>
  <si>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</si>
  <si>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</si>
  <si>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</si>
  <si>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</si>
  <si>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</si>
  <si>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</si>
  <si>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</si>
  <si>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</si>
  <si>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</si>
  <si>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</si>
  <si>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</si>
  <si>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</si>
  <si>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</si>
  <si>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</si>
  <si>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</si>
  <si>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</si>
  <si>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</si>
  <si>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</si>
  <si>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</si>
  <si>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</si>
  <si>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</si>
  <si>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</si>
  <si>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</si>
  <si>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</si>
  <si>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</si>
  <si>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</si>
  <si>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</si>
  <si>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</si>
  <si>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</si>
  <si>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</si>
  <si>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</si>
  <si>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</si>
  <si>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</si>
  <si>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</si>
  <si>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</si>
  <si>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</si>
  <si>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</si>
  <si>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</si>
  <si>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</si>
  <si>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</si>
  <si>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</si>
  <si>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</si>
  <si>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</si>
  <si>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</si>
  <si>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</si>
  <si>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</si>
  <si>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</si>
  <si>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</si>
  <si>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</si>
  <si>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</si>
  <si>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</si>
  <si>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</si>
  <si>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</si>
  <si>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</si>
  <si>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</si>
  <si>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</si>
  <si>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</si>
  <si>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</si>
  <si>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</si>
  <si>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</si>
  <si>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</si>
  <si>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</si>
  <si>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</si>
  <si>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</si>
  <si>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</si>
  <si>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</si>
  <si>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</si>
  <si>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</si>
  <si>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</si>
  <si>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</si>
  <si>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</si>
  <si>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</si>
  <si>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</si>
  <si>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</si>
  <si>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</si>
  <si>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</si>
  <si>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</si>
  <si>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</si>
  <si>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</si>
  <si>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</si>
  <si>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</si>
  <si>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</si>
  <si>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</si>
  <si>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</si>
  <si>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</si>
  <si>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</si>
  <si>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</si>
  <si>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</si>
  <si>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</si>
  <si>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</si>
  <si>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</si>
  <si>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</si>
  <si>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</si>
  <si>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</si>
  <si>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</si>
  <si>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</si>
  <si>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</si>
  <si>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</si>
  <si>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</si>
  <si>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</si>
  <si>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</si>
  <si>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</si>
  <si>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</si>
  <si>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</si>
  <si>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</si>
  <si>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</si>
  <si>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</si>
  <si>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</si>
  <si>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</si>
  <si>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</si>
  <si>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</si>
  <si>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</si>
  <si>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</si>
  <si>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</si>
  <si>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</si>
  <si>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</si>
  <si>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</si>
  <si>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</si>
  <si>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</si>
  <si>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</si>
  <si>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</si>
  <si>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</si>
  <si>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</si>
  <si>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</si>
  <si>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</si>
  <si>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</si>
  <si>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</si>
  <si>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</si>
  <si>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</si>
  <si>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</si>
  <si>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</si>
  <si>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</si>
  <si>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</si>
  <si>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</si>
  <si>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</si>
  <si>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</si>
  <si>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</si>
  <si>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</si>
  <si>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</si>
  <si>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</si>
  <si>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</si>
  <si>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</si>
  <si>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</si>
  <si>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</si>
  <si>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</si>
  <si>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</si>
  <si>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</si>
  <si>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</si>
  <si>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</si>
  <si>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</si>
  <si>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</si>
  <si>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</si>
  <si>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</si>
  <si>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</si>
  <si>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</si>
  <si>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</si>
  <si>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</si>
  <si>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</si>
  <si>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</si>
  <si>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</si>
  <si>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</si>
  <si>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</si>
  <si>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</si>
  <si>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</si>
  <si>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</si>
  <si>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</si>
  <si>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</si>
  <si>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</si>
  <si>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</si>
  <si>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</si>
  <si>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</si>
  <si>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</si>
  <si>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</si>
  <si>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</si>
  <si>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</si>
  <si>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</si>
  <si>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</si>
  <si>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</si>
  <si>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</si>
  <si>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</si>
  <si>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</si>
  <si>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</si>
  <si>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</si>
  <si>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</si>
  <si>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</si>
  <si>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</si>
  <si>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</si>
  <si>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</si>
  <si>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</si>
  <si>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</si>
  <si>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</si>
  <si>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</si>
  <si>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</si>
  <si>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</si>
  <si>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</si>
  <si>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</si>
  <si>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</si>
  <si>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</si>
  <si>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</si>
  <si>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</si>
  <si>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</si>
  <si>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</si>
  <si>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</si>
  <si>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</si>
  <si>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</si>
  <si>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</si>
  <si>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</si>
  <si>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</si>
  <si>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</si>
  <si>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</si>
  <si>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</si>
  <si>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</si>
  <si>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</si>
  <si>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</si>
  <si>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</si>
  <si>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</si>
  <si>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</si>
  <si>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</si>
  <si>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</si>
  <si>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</si>
  <si>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</si>
  <si>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</si>
  <si>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</si>
  <si>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</si>
  <si>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</si>
  <si>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</si>
  <si>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</si>
  <si>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</si>
  <si>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</si>
  <si>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</si>
  <si>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</si>
  <si>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</si>
  <si>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</si>
  <si>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</si>
  <si>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</si>
  <si>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</si>
  <si>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</si>
  <si>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</si>
  <si>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</si>
  <si>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</si>
  <si>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</si>
  <si>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</si>
  <si>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</si>
  <si>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</si>
  <si>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</si>
  <si>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</si>
  <si>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</si>
  <si>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</si>
  <si>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</si>
  <si>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</si>
  <si>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</si>
  <si>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</si>
  <si>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</si>
  <si>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</si>
  <si>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</si>
  <si>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</si>
  <si>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</si>
  <si>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</si>
  <si>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</si>
  <si>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</si>
  <si>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</si>
  <si>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</si>
  <si>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</si>
  <si>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</si>
  <si>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</si>
  <si>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</si>
  <si>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</si>
  <si>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</si>
  <si>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</si>
  <si>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</si>
  <si>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</si>
  <si>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</si>
  <si>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</si>
  <si>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</si>
  <si>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</si>
  <si>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</si>
  <si>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</si>
  <si>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</si>
  <si>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</si>
  <si>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</si>
  <si>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</si>
  <si>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</si>
  <si>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</si>
  <si>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</si>
  <si>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</si>
  <si>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</si>
  <si>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</si>
  <si>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</si>
  <si>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</si>
  <si>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</si>
  <si>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</si>
  <si>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</si>
  <si>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</si>
  <si>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</si>
  <si>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</si>
  <si>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</si>
  <si>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</si>
  <si>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</si>
  <si>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</si>
  <si>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</si>
  <si>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</si>
  <si>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</si>
  <si>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</si>
  <si>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</si>
  <si>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</si>
  <si>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</si>
  <si>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</si>
  <si>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</si>
  <si>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</si>
  <si>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</si>
  <si>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</si>
  <si>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</si>
  <si>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</si>
  <si>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</si>
  <si>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</si>
  <si>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</si>
  <si>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</si>
  <si>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</si>
  <si>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</si>
  <si>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</si>
  <si>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</si>
  <si>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</si>
  <si>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</si>
  <si>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</si>
  <si>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</si>
  <si>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</si>
  <si>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</si>
  <si>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</si>
  <si>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</si>
  <si>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</si>
  <si>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</si>
  <si>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</si>
  <si>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</si>
  <si>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</si>
  <si>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</si>
  <si>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</si>
  <si>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</si>
  <si>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</si>
  <si>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</si>
  <si>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</si>
  <si>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</si>
  <si>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</si>
  <si>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</si>
  <si>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</si>
  <si>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</si>
  <si>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</si>
  <si>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</si>
  <si>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</si>
  <si>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</si>
  <si>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</si>
  <si>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</si>
  <si>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</si>
  <si>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</si>
  <si>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</si>
  <si>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</si>
  <si>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</si>
  <si>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</si>
  <si>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</si>
  <si>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</si>
  <si>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</si>
  <si>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</si>
  <si>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</si>
  <si>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</si>
  <si>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</si>
  <si>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</si>
  <si>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</si>
  <si>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</si>
  <si>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</si>
  <si>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</si>
  <si>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</si>
  <si>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</si>
  <si>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</si>
  <si>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</si>
  <si>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</si>
  <si>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</si>
  <si>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</si>
  <si>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</si>
  <si>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</si>
  <si>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</si>
  <si>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</si>
  <si>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</si>
  <si>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</si>
  <si>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</si>
  <si>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</si>
  <si>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</si>
  <si>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</si>
  <si>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</si>
  <si>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</si>
  <si>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</si>
  <si>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</si>
  <si>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</si>
  <si>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</si>
  <si>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</si>
  <si>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</si>
  <si>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</si>
  <si>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</si>
  <si>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</si>
  <si>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</si>
  <si>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</si>
  <si>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</si>
  <si>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</si>
  <si>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</si>
  <si>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</si>
  <si>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</si>
  <si>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</si>
  <si>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</si>
  <si>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</si>
  <si>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</si>
  <si>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</si>
  <si>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</si>
  <si>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</si>
  <si>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</si>
  <si>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</si>
  <si>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</si>
  <si>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</si>
  <si>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</si>
  <si>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</si>
  <si>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</si>
  <si>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</si>
  <si>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</si>
  <si>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</si>
  <si>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</si>
  <si>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</si>
  <si>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</si>
  <si>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</si>
  <si>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</si>
  <si>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</si>
  <si>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</si>
  <si>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</si>
  <si>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</si>
  <si>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</si>
  <si>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</si>
  <si>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</si>
  <si>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</si>
  <si>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</si>
  <si>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</si>
  <si>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</si>
  <si>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</si>
  <si>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</si>
  <si>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</si>
  <si>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</si>
  <si>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</si>
  <si>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</si>
  <si>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</si>
  <si>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</si>
  <si>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</si>
  <si>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</si>
  <si>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</si>
  <si>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</si>
  <si>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</si>
  <si>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</si>
  <si>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</si>
  <si>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</si>
  <si>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</si>
  <si>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</si>
  <si>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</si>
  <si>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</si>
  <si>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</si>
  <si>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</si>
  <si>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</si>
  <si>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</si>
  <si>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</si>
  <si>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</si>
  <si>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</si>
  <si>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</si>
  <si>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</si>
  <si>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</si>
  <si>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</si>
  <si>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</si>
  <si>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</si>
  <si>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</si>
  <si>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</si>
  <si>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</si>
  <si>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</si>
  <si>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</si>
  <si>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</si>
  <si>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</si>
  <si>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</si>
  <si>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</si>
  <si>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</si>
  <si>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</si>
  <si>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</si>
  <si>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</si>
  <si>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</si>
  <si>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</si>
  <si>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</si>
  <si>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</si>
  <si>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</si>
  <si>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</si>
  <si>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</si>
  <si>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</si>
  <si>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</si>
  <si>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</si>
  <si>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</si>
  <si>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</si>
  <si>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</si>
  <si>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</si>
  <si>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</si>
  <si>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</si>
  <si>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</si>
  <si>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</si>
  <si>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</si>
  <si>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</si>
  <si>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</si>
  <si>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</si>
  <si>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</si>
  <si>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</si>
  <si>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</si>
  <si>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</si>
  <si>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</si>
  <si>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</si>
  <si>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</si>
  <si>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</si>
  <si>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</si>
  <si>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</si>
  <si>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</si>
  <si>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</si>
  <si>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</si>
  <si>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</si>
  <si>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</si>
  <si>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</si>
  <si>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</si>
  <si>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</si>
  <si>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</si>
  <si>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</si>
  <si>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</si>
  <si>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</si>
  <si>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</si>
  <si>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</si>
  <si>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</si>
  <si>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</si>
  <si>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</si>
  <si>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</si>
  <si>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</si>
  <si>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</si>
  <si>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</si>
  <si>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</si>
  <si>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</si>
  <si>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</si>
  <si>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</si>
  <si>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</si>
  <si>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</si>
  <si>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</si>
  <si>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</si>
  <si>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</si>
  <si>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</si>
  <si>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</si>
  <si>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</si>
  <si>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</si>
  <si>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</si>
  <si>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</si>
  <si>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</si>
  <si>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</si>
  <si>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</si>
  <si>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</si>
  <si>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</si>
  <si>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</si>
  <si>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</si>
  <si>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</si>
  <si>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</si>
  <si>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</si>
  <si>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</si>
  <si>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</si>
  <si>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</si>
  <si>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</si>
  <si>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</si>
  <si>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</si>
  <si>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</si>
  <si>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</si>
  <si>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</si>
  <si>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</si>
  <si>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</si>
  <si>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</si>
  <si>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</si>
  <si>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</si>
  <si>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</si>
  <si>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</si>
  <si>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</si>
  <si>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</si>
  <si>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</si>
  <si>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</si>
  <si>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</si>
  <si>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</si>
  <si>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</si>
  <si>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</si>
  <si>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</si>
  <si>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</si>
  <si>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</si>
  <si>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</si>
  <si>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</si>
  <si>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</si>
  <si>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</si>
  <si>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</si>
  <si>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</si>
  <si>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</si>
  <si>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</si>
  <si>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</si>
  <si>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</si>
  <si>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</si>
  <si>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</si>
  <si>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</si>
  <si>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</si>
  <si>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</si>
  <si>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</si>
  <si>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</si>
  <si>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</si>
  <si>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</si>
  <si>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</si>
  <si>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</si>
  <si>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</si>
  <si>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</si>
  <si>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</si>
  <si>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</si>
  <si>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</si>
  <si>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</si>
  <si>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</si>
  <si>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</si>
  <si>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</si>
  <si>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</si>
  <si>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</si>
  <si>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</si>
  <si>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</si>
  <si>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</si>
  <si>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</si>
  <si>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</si>
  <si>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</si>
  <si>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</si>
  <si>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</si>
  <si>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</si>
  <si>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</si>
  <si>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</si>
  <si>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</si>
  <si>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</si>
  <si>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</si>
  <si>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</si>
  <si>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</si>
  <si>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</si>
  <si>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</si>
  <si>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</si>
  <si>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</si>
  <si>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</si>
  <si>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</si>
  <si>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</si>
  <si>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</si>
  <si>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</si>
  <si>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</si>
  <si>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</si>
  <si>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</si>
  <si>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</si>
  <si>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</si>
  <si>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</si>
  <si>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</si>
  <si>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</si>
  <si>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</si>
  <si>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</si>
  <si>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</si>
  <si>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</si>
  <si>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</si>
  <si>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</si>
  <si>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</si>
  <si>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</si>
  <si>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</si>
  <si>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</si>
  <si>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</si>
  <si>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</si>
  <si>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</si>
  <si>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</si>
  <si>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</si>
  <si>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</si>
  <si>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</si>
  <si>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</si>
  <si>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</si>
  <si>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</si>
  <si>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</si>
  <si>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</si>
  <si>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</si>
  <si>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</si>
  <si>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</si>
  <si>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</si>
  <si>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</si>
  <si>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</si>
  <si>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</si>
  <si>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</si>
  <si>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</si>
  <si>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</si>
  <si>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</si>
  <si>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</si>
  <si>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</si>
  <si>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</si>
  <si>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</si>
  <si>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</si>
  <si>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</si>
  <si>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</si>
  <si>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</si>
  <si>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</si>
  <si>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</si>
  <si>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</si>
  <si>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</si>
  <si>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</si>
  <si>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</si>
  <si>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</si>
  <si>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</si>
  <si>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</si>
  <si>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</si>
  <si>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</si>
  <si>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</si>
  <si>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</si>
  <si>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</si>
  <si>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</si>
  <si>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</si>
  <si>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</si>
  <si>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</si>
  <si>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</si>
  <si>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</si>
  <si>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</si>
  <si>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</si>
  <si>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</si>
  <si>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</si>
  <si>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</si>
  <si>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</si>
  <si>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</si>
  <si>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</si>
  <si>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</si>
  <si>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</si>
  <si>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</si>
  <si>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</si>
  <si>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</si>
  <si>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</si>
  <si>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</si>
  <si>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</si>
  <si>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</si>
  <si>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</si>
  <si>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</si>
  <si>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</si>
  <si>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</si>
  <si>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</si>
  <si>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</si>
  <si>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</si>
  <si>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</si>
  <si>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</si>
  <si>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</si>
  <si>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</si>
  <si>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</si>
  <si>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</si>
  <si>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</si>
  <si>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</si>
  <si>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</si>
  <si>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</si>
  <si>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</si>
  <si>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</si>
  <si>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</si>
  <si>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</si>
  <si>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</si>
  <si>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</si>
  <si>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</si>
  <si>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</si>
  <si>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</si>
  <si>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</si>
  <si>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</si>
  <si>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</si>
  <si>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</si>
  <si>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</si>
  <si>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</si>
  <si>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</si>
  <si>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</si>
  <si>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</si>
  <si>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</si>
  <si>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</si>
  <si>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</si>
  <si>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</si>
  <si>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</si>
  <si>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</si>
  <si>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</si>
  <si>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</si>
  <si>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</si>
  <si>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</si>
  <si>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</si>
  <si>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</si>
  <si>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</si>
  <si>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</si>
  <si>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</si>
  <si>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</si>
  <si>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</si>
  <si>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</si>
  <si>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</si>
  <si>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</si>
  <si>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</si>
  <si>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</si>
  <si>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</si>
  <si>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</si>
  <si>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</si>
  <si>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</si>
  <si>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</si>
  <si>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</si>
  <si>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</si>
  <si>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</si>
  <si>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</si>
  <si>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</si>
  <si>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</si>
  <si>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</si>
  <si>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</si>
  <si>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</si>
  <si>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</si>
  <si>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</si>
  <si>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</si>
  <si>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</si>
  <si>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</si>
  <si>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</si>
  <si>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</si>
  <si>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</si>
  <si>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</si>
  <si>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</si>
  <si>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</si>
  <si>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</si>
  <si>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</si>
  <si>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</si>
  <si>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</si>
  <si>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</si>
  <si>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</si>
  <si>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</si>
  <si>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</si>
  <si>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</si>
  <si>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</si>
  <si>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</si>
  <si>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</si>
  <si>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</si>
  <si>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</si>
  <si>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</si>
  <si>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</si>
  <si>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</si>
  <si>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</si>
  <si>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</si>
  <si>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</si>
  <si>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</si>
  <si>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</si>
  <si>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</si>
  <si>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</si>
  <si>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</si>
  <si>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</si>
  <si>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</si>
  <si>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</si>
  <si>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</si>
  <si>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</si>
  <si>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</si>
  <si>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</si>
  <si>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</si>
  <si>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</si>
  <si>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</si>
  <si>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</si>
  <si>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</si>
  <si>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</si>
  <si>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</si>
  <si>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</si>
  <si>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</si>
  <si>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</si>
  <si>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</si>
  <si>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</si>
  <si>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</si>
  <si>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</si>
  <si>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</si>
  <si>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</si>
  <si>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</si>
  <si>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</si>
  <si>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</si>
  <si>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</si>
  <si>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</si>
  <si>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</si>
  <si>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</si>
  <si>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</si>
  <si>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</si>
  <si>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</si>
  <si>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</si>
  <si>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</si>
  <si>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</si>
  <si>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</si>
  <si>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</si>
  <si>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</si>
  <si>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</si>
  <si>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</si>
  <si>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</si>
  <si>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</si>
  <si>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</si>
  <si>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</si>
  <si>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</si>
  <si>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</si>
  <si>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</si>
  <si>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</si>
  <si>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</si>
  <si>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</si>
  <si>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</si>
  <si>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</si>
  <si>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</si>
  <si>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</si>
  <si>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</si>
  <si>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</si>
  <si>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</si>
  <si>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</si>
  <si>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</si>
  <si>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</si>
  <si>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</si>
  <si>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</si>
  <si>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</si>
  <si>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</si>
  <si>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</si>
  <si>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</si>
  <si>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</si>
  <si>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</si>
  <si>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</si>
  <si>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</si>
  <si>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</si>
  <si>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</si>
  <si>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</si>
  <si>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</si>
  <si>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</si>
  <si>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</si>
  <si>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</si>
  <si>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</si>
  <si>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</si>
  <si>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</si>
  <si>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</si>
  <si>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</si>
  <si>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</si>
  <si>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</si>
  <si>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</si>
  <si>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</si>
  <si>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</si>
  <si>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</si>
  <si>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</si>
  <si>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</si>
  <si>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</si>
  <si>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</si>
  <si>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</si>
  <si>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</si>
  <si>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</si>
  <si>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</si>
  <si>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</si>
  <si>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</si>
  <si>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</si>
  <si>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</si>
  <si>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</si>
  <si>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</si>
  <si>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</si>
  <si>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</si>
  <si>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</si>
  <si>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</si>
  <si>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</si>
  <si>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</si>
  <si>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</si>
  <si>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</si>
  <si>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</si>
  <si>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</si>
  <si>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</si>
  <si>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</si>
  <si>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</si>
  <si>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</si>
  <si>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</si>
  <si>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</si>
  <si>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</si>
  <si>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</si>
  <si>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</si>
  <si>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</si>
  <si>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</si>
  <si>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</si>
  <si>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</si>
  <si>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</si>
  <si>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</si>
  <si>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</si>
  <si>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</si>
  <si>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</si>
  <si>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</si>
  <si>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</si>
  <si>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</si>
  <si>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</si>
  <si>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</si>
  <si>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</si>
  <si>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</si>
  <si>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</si>
  <si>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</si>
  <si>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</si>
  <si>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</si>
  <si>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</si>
  <si>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</si>
  <si>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</si>
  <si>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</si>
  <si>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</si>
  <si>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</si>
  <si>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</si>
  <si>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</si>
  <si>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</si>
  <si>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</si>
  <si>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</si>
  <si>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</si>
  <si>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</si>
  <si>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</si>
  <si>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</si>
  <si>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</si>
  <si>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</si>
  <si>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</si>
  <si>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</si>
  <si>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</si>
  <si>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</si>
  <si>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</si>
  <si>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</si>
  <si>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</si>
  <si>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</si>
  <si>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</si>
  <si>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</si>
  <si>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</si>
  <si>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</si>
  <si>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</si>
  <si>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</si>
  <si>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</si>
  <si>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</si>
  <si>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</si>
  <si>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</si>
  <si>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</si>
  <si>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</si>
  <si>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</si>
  <si>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</si>
  <si>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</si>
  <si>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</si>
  <si>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</si>
  <si>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</si>
  <si>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</si>
  <si>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</si>
  <si>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</si>
  <si>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</si>
  <si>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</si>
  <si>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</si>
  <si>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</si>
  <si>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</si>
  <si>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</si>
  <si>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</si>
  <si>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</si>
  <si>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</si>
  <si>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</si>
  <si>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</si>
  <si>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</si>
  <si>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</si>
  <si>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</si>
  <si>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</si>
  <si>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</si>
  <si>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</si>
  <si>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</si>
  <si>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</si>
  <si>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</si>
  <si>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</si>
  <si>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</si>
  <si>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</si>
  <si>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</si>
  <si>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</si>
  <si>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</si>
  <si>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</si>
  <si>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</si>
  <si>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</si>
  <si>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</si>
  <si>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</si>
  <si>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</si>
  <si>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</si>
  <si>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</si>
  <si>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</si>
  <si>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</si>
  <si>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</si>
  <si>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</si>
  <si>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</si>
  <si>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</si>
  <si>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</si>
  <si>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</si>
  <si>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</si>
  <si>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</si>
  <si>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</si>
  <si>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</si>
  <si>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</si>
  <si>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</si>
  <si>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</si>
  <si>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</si>
  <si>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</si>
  <si>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</si>
  <si>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</si>
  <si>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</si>
  <si>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</si>
  <si>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</si>
  <si>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</si>
  <si>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</si>
  <si>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</si>
  <si>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</si>
  <si>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</si>
  <si>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</si>
  <si>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</si>
  <si>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</si>
  <si>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</si>
  <si>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</si>
  <si>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</si>
  <si>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</si>
  <si>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</si>
  <si>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</si>
  <si>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</si>
  <si>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</si>
  <si>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</si>
  <si>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</si>
  <si>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</si>
  <si>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</si>
  <si>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</si>
  <si>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</si>
  <si>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</si>
  <si>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</si>
  <si>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</si>
  <si>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</si>
  <si>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</si>
  <si>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</si>
  <si>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</si>
  <si>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</si>
  <si>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</si>
  <si>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</si>
  <si>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</si>
  <si>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</si>
  <si>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</si>
  <si>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</si>
  <si>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</si>
  <si>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</si>
  <si>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</si>
  <si>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</si>
  <si>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</si>
  <si>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</si>
  <si>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</si>
  <si>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</si>
  <si>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</si>
  <si>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</si>
  <si>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</si>
  <si>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</si>
  <si>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</si>
  <si>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</si>
  <si>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</si>
  <si>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</si>
  <si>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</si>
  <si>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</si>
  <si>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</si>
  <si>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</si>
  <si>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</si>
  <si>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</si>
  <si>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</si>
  <si>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</si>
  <si>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</si>
  <si>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</si>
  <si>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</si>
  <si>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</si>
  <si>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</si>
  <si>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</si>
  <si>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</si>
  <si>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</si>
  <si>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</si>
  <si>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</si>
  <si>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</si>
  <si>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</si>
  <si>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</si>
  <si>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</si>
  <si>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</si>
  <si>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</si>
  <si>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</si>
  <si>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</si>
  <si>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</si>
  <si>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</si>
  <si>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</si>
  <si>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</si>
  <si>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</si>
  <si>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</si>
  <si>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</si>
  <si>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</si>
  <si>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</si>
  <si>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</si>
  <si>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</si>
  <si>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</si>
  <si>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</si>
  <si>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</si>
  <si>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</si>
  <si>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</si>
  <si>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</si>
  <si>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</si>
  <si>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</si>
  <si>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</si>
  <si>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</si>
  <si>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</si>
  <si>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</si>
  <si>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</si>
  <si>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</si>
  <si>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</si>
  <si>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</si>
  <si>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</si>
  <si>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</si>
  <si>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</si>
  <si>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</si>
  <si>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</si>
  <si>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</si>
  <si>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</si>
  <si>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</si>
  <si>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</si>
  <si>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</si>
  <si>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</si>
  <si>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</si>
  <si>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</si>
  <si>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</si>
  <si>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</si>
  <si>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</si>
  <si>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</si>
  <si>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</si>
  <si>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</si>
  <si>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</si>
  <si>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</si>
  <si>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</si>
  <si>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</si>
  <si>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</si>
  <si>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</si>
  <si>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</si>
  <si>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</si>
  <si>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</si>
  <si>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</si>
  <si>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</si>
  <si>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</si>
  <si>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</si>
  <si>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</si>
  <si>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</si>
  <si>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</si>
  <si>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</si>
  <si>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</si>
  <si>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</si>
  <si>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</si>
  <si>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</si>
  <si>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</si>
  <si>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</si>
  <si>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</si>
  <si>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</si>
  <si>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</si>
  <si>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</si>
  <si>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</si>
  <si>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</si>
  <si>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</si>
  <si>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</si>
  <si>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</si>
  <si>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</si>
  <si>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</si>
  <si>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</si>
  <si>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</si>
  <si>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</si>
  <si>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</si>
  <si>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</si>
  <si>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</si>
  <si>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</si>
  <si>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</si>
  <si>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</si>
  <si>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</si>
  <si>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</si>
  <si>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</si>
  <si>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</si>
  <si>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</si>
  <si>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</si>
  <si>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</si>
  <si>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</si>
  <si>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</si>
  <si>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</si>
  <si>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</si>
  <si>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</si>
  <si>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</si>
  <si>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</si>
  <si>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</si>
  <si>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</si>
  <si>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</si>
  <si>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</si>
  <si>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</si>
  <si>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</si>
  <si>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</si>
  <si>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</si>
  <si>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</si>
  <si>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</si>
  <si>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</si>
  <si>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</si>
  <si>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</si>
  <si>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</si>
  <si>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</si>
  <si>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</si>
  <si>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</si>
  <si>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</si>
  <si>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</si>
  <si>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</si>
  <si>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</si>
  <si>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</si>
  <si>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</si>
  <si>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</si>
  <si>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</si>
  <si>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</si>
  <si>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</si>
  <si>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</si>
  <si>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</si>
  <si>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</si>
  <si>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</si>
  <si>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</si>
  <si>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</si>
  <si>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</si>
  <si>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</si>
  <si>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</si>
  <si>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</si>
  <si>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</si>
  <si>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</si>
  <si>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</si>
  <si>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</si>
  <si>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</si>
  <si>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</si>
  <si>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</si>
  <si>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</si>
  <si>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</si>
  <si>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</si>
  <si>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</si>
  <si>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</si>
  <si>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</si>
  <si>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</si>
  <si>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</si>
  <si>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</si>
  <si>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</si>
  <si>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</si>
  <si>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</si>
  <si>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</si>
  <si>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</si>
  <si>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</si>
  <si>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</si>
  <si>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</si>
  <si>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</si>
  <si>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</si>
  <si>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</si>
  <si>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</si>
  <si>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</si>
  <si>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</si>
  <si>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</si>
  <si>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</si>
  <si>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</si>
  <si>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</si>
  <si>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</si>
  <si>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</si>
  <si>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</si>
  <si>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</si>
  <si>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</si>
  <si>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</si>
  <si>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</si>
  <si>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</si>
  <si>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</si>
  <si>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</si>
  <si>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</si>
  <si>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</si>
  <si>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</si>
  <si>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</si>
  <si>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</si>
  <si>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</si>
  <si>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</si>
  <si>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</si>
  <si>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</si>
  <si>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</si>
  <si>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</si>
  <si>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</si>
  <si>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</si>
  <si>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</si>
  <si>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</si>
  <si>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</si>
  <si>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</si>
  <si>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</si>
  <si>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</si>
  <si>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</si>
  <si>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</si>
  <si>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</si>
  <si>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</si>
  <si>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</si>
  <si>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</si>
  <si>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</si>
  <si>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</si>
  <si>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</si>
  <si>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</si>
  <si>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</si>
  <si>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</si>
  <si>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</si>
  <si>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</si>
  <si>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</si>
  <si>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</si>
  <si>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</si>
  <si>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</si>
  <si>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</si>
  <si>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</si>
  <si>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</si>
  <si>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</si>
  <si>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</si>
  <si>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</si>
  <si>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</si>
  <si>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</si>
  <si>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</si>
  <si>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</si>
  <si>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</si>
  <si>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</si>
  <si>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</si>
  <si>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</si>
  <si>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</si>
  <si>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</si>
  <si>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</si>
  <si>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</si>
  <si>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</si>
  <si>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</si>
  <si>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</si>
  <si>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</si>
  <si>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</si>
  <si>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</si>
  <si>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</si>
  <si>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</si>
  <si>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</si>
  <si>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</si>
  <si>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</si>
  <si>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</si>
  <si>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</si>
  <si>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</si>
  <si>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</si>
  <si>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</si>
  <si>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</si>
  <si>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</si>
  <si>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</si>
  <si>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</si>
  <si>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</si>
  <si>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</si>
  <si>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</si>
  <si>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</si>
  <si>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</si>
  <si>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</si>
  <si>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</si>
  <si>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</si>
  <si>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</si>
  <si>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</si>
  <si>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</si>
  <si>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</si>
  <si>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</si>
  <si>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</si>
  <si>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</si>
  <si>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</si>
  <si>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</si>
  <si>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</si>
  <si>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</si>
  <si>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</si>
  <si>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</si>
  <si>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</si>
  <si>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</si>
  <si>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</si>
  <si>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</si>
  <si>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</si>
  <si>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</si>
  <si>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</si>
  <si>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</si>
  <si>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</si>
  <si>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</si>
  <si>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</si>
  <si>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</si>
  <si>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</si>
  <si>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</si>
  <si>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</si>
  <si>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</si>
  <si>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</si>
  <si>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</si>
  <si>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</si>
  <si>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</si>
  <si>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</si>
  <si>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</si>
  <si>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</si>
  <si>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</si>
  <si>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</si>
  <si>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</si>
  <si>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</si>
  <si>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</si>
  <si>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</si>
  <si>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</si>
  <si>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</si>
  <si>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</si>
  <si>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</si>
  <si>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</si>
  <si>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</si>
  <si>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</si>
  <si>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</si>
  <si>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</si>
  <si>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</si>
  <si>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</si>
  <si>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</si>
  <si>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</si>
  <si>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</si>
  <si>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</si>
  <si>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</si>
  <si>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</si>
  <si>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</si>
  <si>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</si>
  <si>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</si>
  <si>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</si>
  <si>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</si>
  <si>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</si>
  <si>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</si>
  <si>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</si>
  <si>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</si>
  <si>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</si>
  <si>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</si>
  <si>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</si>
  <si>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</si>
  <si>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</si>
  <si>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</si>
  <si>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</si>
  <si>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</si>
  <si>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</si>
  <si>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</si>
  <si>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</si>
  <si>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</si>
  <si>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</si>
  <si>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</si>
  <si>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</si>
  <si>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</si>
  <si>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</si>
  <si>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</si>
  <si>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</si>
  <si>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</si>
  <si>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</si>
  <si>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</si>
  <si>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</si>
  <si>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</si>
  <si>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</si>
  <si>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</si>
  <si>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</si>
  <si>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</si>
  <si>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</si>
  <si>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</si>
  <si>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</si>
  <si>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</si>
  <si>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</si>
  <si>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</si>
  <si>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</si>
  <si>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</si>
  <si>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</si>
  <si>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</si>
  <si>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</si>
  <si>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</si>
  <si>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</si>
  <si>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</si>
  <si>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</si>
  <si>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</si>
  <si>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</si>
  <si>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</si>
  <si>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</si>
  <si>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</si>
  <si>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</si>
  <si>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</si>
  <si>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</si>
  <si>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</si>
  <si>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</si>
  <si>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</si>
  <si>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</si>
  <si>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</si>
  <si>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</si>
  <si>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</si>
  <si>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</si>
  <si>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</si>
  <si>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</si>
  <si>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</si>
  <si>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</si>
  <si>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</si>
  <si>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</si>
  <si>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</si>
  <si>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</si>
  <si>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</si>
  <si>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</si>
  <si>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</si>
  <si>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</si>
  <si>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</si>
  <si>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</si>
  <si>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</si>
  <si>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</si>
  <si>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</si>
  <si>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</si>
  <si>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</si>
  <si>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</si>
  <si>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</si>
  <si>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</si>
  <si>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</si>
  <si>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</si>
  <si>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</si>
  <si>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</si>
  <si>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</si>
  <si>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</si>
  <si>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</si>
  <si>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</si>
  <si>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</si>
  <si>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</si>
  <si>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</si>
  <si>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</si>
  <si>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</si>
  <si>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</si>
  <si>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</si>
  <si>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</si>
  <si>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</si>
  <si>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</si>
  <si>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</si>
  <si>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</si>
  <si>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</si>
  <si>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</si>
  <si>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</si>
  <si>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</si>
  <si>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</si>
  <si>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</si>
  <si>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</si>
  <si>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</si>
  <si>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</si>
  <si>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</si>
  <si>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</si>
  <si>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</si>
  <si>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</si>
  <si>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</si>
  <si>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</si>
  <si>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</si>
  <si>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</si>
  <si>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</si>
  <si>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</si>
  <si>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</si>
  <si>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</si>
  <si>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</si>
  <si>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</si>
  <si>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</si>
  <si>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</si>
  <si>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</si>
  <si>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</si>
  <si>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</si>
  <si>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</si>
  <si>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</si>
  <si>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</si>
  <si>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</si>
  <si>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</si>
  <si>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</si>
  <si>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</si>
  <si>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</si>
  <si>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</si>
  <si>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</si>
  <si>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</si>
  <si>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</si>
  <si>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</si>
  <si>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</si>
  <si>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</si>
  <si>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</si>
  <si>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</si>
  <si>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</si>
  <si>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</si>
  <si>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</si>
  <si>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</si>
  <si>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</si>
  <si>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</si>
  <si>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</si>
  <si>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</si>
  <si>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</si>
  <si>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</si>
  <si>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</si>
  <si>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</si>
  <si>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</si>
  <si>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</si>
  <si>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</si>
  <si>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</si>
  <si>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</si>
  <si>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</si>
  <si>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</si>
  <si>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</si>
  <si>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</si>
  <si>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</si>
  <si>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</si>
  <si>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</si>
  <si>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</si>
  <si>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</si>
  <si>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</si>
  <si>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</si>
  <si>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</si>
  <si>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</si>
  <si>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</si>
  <si>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</si>
  <si>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</si>
  <si>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</si>
  <si>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</si>
  <si>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</si>
  <si>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</si>
  <si>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</si>
  <si>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</si>
  <si>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</si>
  <si>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</si>
  <si>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</si>
  <si>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</si>
  <si>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</si>
  <si>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</si>
  <si>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</si>
  <si>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</si>
  <si>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</si>
  <si>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</si>
  <si>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</si>
  <si>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</si>
  <si>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</si>
  <si>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</si>
  <si>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</si>
  <si>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</si>
  <si>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</si>
  <si>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</si>
  <si>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</si>
  <si>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</si>
  <si>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</si>
  <si>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</si>
  <si>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</si>
  <si>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</si>
  <si>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</si>
  <si>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</si>
  <si>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</si>
  <si>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</si>
  <si>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</si>
  <si>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</si>
  <si>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</si>
  <si>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</si>
  <si>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</si>
  <si>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</si>
  <si>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</si>
  <si>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</si>
  <si>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</si>
  <si>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</si>
  <si>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</si>
  <si>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</si>
  <si>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</si>
  <si>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</si>
  <si>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</si>
  <si>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</si>
  <si>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</si>
  <si>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</si>
  <si>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</si>
  <si>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</si>
  <si>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</si>
  <si>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</si>
  <si>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</si>
  <si>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</si>
  <si>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</si>
  <si>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</si>
  <si>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</si>
  <si>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</si>
  <si>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</si>
  <si>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</si>
  <si>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</si>
  <si>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</si>
  <si>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</si>
  <si>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</si>
  <si>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</si>
  <si>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</si>
  <si>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</si>
  <si>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</si>
  <si>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</si>
  <si>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</si>
  <si>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</si>
  <si>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</si>
  <si>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</si>
  <si>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</si>
  <si>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</si>
  <si>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</si>
  <si>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</si>
  <si>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</si>
  <si>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</si>
  <si>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</si>
  <si>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</si>
  <si>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</si>
  <si>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</si>
  <si>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</si>
  <si>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</si>
  <si>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</si>
  <si>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</si>
  <si>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</si>
  <si>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</si>
  <si>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</si>
  <si>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</si>
  <si>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</si>
  <si>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</si>
  <si>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</si>
  <si>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</si>
  <si>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</si>
  <si>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</si>
  <si>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</si>
  <si>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</si>
  <si>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</si>
  <si>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</si>
  <si>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</si>
  <si>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</si>
  <si>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</si>
  <si>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</si>
  <si>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</si>
  <si>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</si>
  <si>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</si>
  <si>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</si>
  <si>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</si>
  <si>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</si>
  <si>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</si>
  <si>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</si>
  <si>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</si>
  <si>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</si>
  <si>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</si>
  <si>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</si>
  <si>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</si>
  <si>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</si>
  <si>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</si>
  <si>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</si>
  <si>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</si>
  <si>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</si>
  <si>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</si>
  <si>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</si>
  <si>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</si>
  <si>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</si>
  <si>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</si>
  <si>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</si>
  <si>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</si>
  <si>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</si>
  <si>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</si>
  <si>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</si>
  <si>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</si>
  <si>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</si>
  <si>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</si>
  <si>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</si>
  <si>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</si>
  <si>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</si>
  <si>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</si>
  <si>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</si>
  <si>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</si>
  <si>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</si>
  <si>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</si>
  <si>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</si>
  <si>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</si>
  <si>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</si>
  <si>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</si>
  <si>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</si>
  <si>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</si>
  <si>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</si>
  <si>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</si>
  <si>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</si>
  <si>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</si>
  <si>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</si>
  <si>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</si>
  <si>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</si>
  <si>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</si>
  <si>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</si>
  <si>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</si>
  <si>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</si>
  <si>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</si>
  <si>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</si>
  <si>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</si>
  <si>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</si>
  <si>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</si>
  <si>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</si>
  <si>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</si>
  <si>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</si>
  <si>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</si>
  <si>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</si>
  <si>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</si>
  <si>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</si>
  <si>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</si>
  <si>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</si>
  <si>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</si>
  <si>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</si>
  <si>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</si>
  <si>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</si>
  <si>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</si>
  <si>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</si>
  <si>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</si>
  <si>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</si>
  <si>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</si>
  <si>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</si>
  <si>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</si>
  <si>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</si>
  <si>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</si>
  <si>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</si>
  <si>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</si>
  <si>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</si>
  <si>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</si>
  <si>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</si>
  <si>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</si>
  <si>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</si>
  <si>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</si>
  <si>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</si>
  <si>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</si>
  <si>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</si>
  <si>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</si>
  <si>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</si>
  <si>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</si>
  <si>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</si>
  <si>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</si>
  <si>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</si>
  <si>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</si>
  <si>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</si>
  <si>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</si>
  <si>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</si>
  <si>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</si>
  <si>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</si>
  <si>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</si>
  <si>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</si>
  <si>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</si>
  <si>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</si>
  <si>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</si>
  <si>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</si>
  <si>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</si>
  <si>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</si>
  <si>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</si>
  <si>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</si>
  <si>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</si>
  <si>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</si>
  <si>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</si>
  <si>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</si>
  <si>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</si>
  <si>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</si>
  <si>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</si>
  <si>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</si>
  <si>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</si>
  <si>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</si>
  <si>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</si>
  <si>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</si>
  <si>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</si>
  <si>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</si>
  <si>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</si>
  <si>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</si>
  <si>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</si>
  <si>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</si>
  <si>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</si>
  <si>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</si>
  <si>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</si>
  <si>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</si>
  <si>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</si>
  <si>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</si>
  <si>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</si>
  <si>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</si>
  <si>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</si>
  <si>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</si>
  <si>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</si>
  <si>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</si>
  <si>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</si>
  <si>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</si>
  <si>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</si>
  <si>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</si>
  <si>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</si>
  <si>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</si>
  <si>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</si>
  <si>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</si>
  <si>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</si>
  <si>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</si>
  <si>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</si>
  <si>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</si>
  <si>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</si>
  <si>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</si>
  <si>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</si>
  <si>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</si>
  <si>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</si>
  <si>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</si>
  <si>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</si>
  <si>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</si>
  <si>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</si>
  <si>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</si>
  <si>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</si>
  <si>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</si>
  <si>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</si>
  <si>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</si>
  <si>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</si>
  <si>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</si>
  <si>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</si>
  <si>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</si>
  <si>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</si>
  <si>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</si>
  <si>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</si>
  <si>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</si>
  <si>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</si>
  <si>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</si>
  <si>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</si>
  <si>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</si>
  <si>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</si>
  <si>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</si>
  <si>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</si>
  <si>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</si>
  <si>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</si>
  <si>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</si>
  <si>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</si>
  <si>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</si>
  <si>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</si>
  <si>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</si>
  <si>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</si>
  <si>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</si>
  <si>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</si>
  <si>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</si>
  <si>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</si>
  <si>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</si>
  <si>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</si>
  <si>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</si>
  <si>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</si>
  <si>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</si>
  <si>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</si>
  <si>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</si>
  <si>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</si>
  <si>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</si>
  <si>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</si>
  <si>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</si>
  <si>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</si>
  <si>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</si>
  <si>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</si>
  <si>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</si>
  <si>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</si>
  <si>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</si>
  <si>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</si>
  <si>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</si>
  <si>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</si>
  <si>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</si>
  <si>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</si>
  <si>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</si>
  <si>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</si>
  <si>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</si>
  <si>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</si>
  <si>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</si>
  <si>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</si>
  <si>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</si>
  <si>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</si>
  <si>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</si>
  <si>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</si>
  <si>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</si>
  <si>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</si>
  <si>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</si>
  <si>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</si>
  <si>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</si>
  <si>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</si>
  <si>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</si>
  <si>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</si>
  <si>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</si>
  <si>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</si>
  <si>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</si>
  <si>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</si>
  <si>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</si>
  <si>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</si>
  <si>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</si>
  <si>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</si>
  <si>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</si>
  <si>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</si>
  <si>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</si>
  <si>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</si>
  <si>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</si>
  <si>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</si>
  <si>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</si>
  <si>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</si>
  <si>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</si>
  <si>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</si>
  <si>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</si>
  <si>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</si>
  <si>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</si>
  <si>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</si>
  <si>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</si>
  <si>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</si>
  <si>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</si>
  <si>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</si>
  <si>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</si>
  <si>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</si>
  <si>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</si>
  <si>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</si>
  <si>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</si>
  <si>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</si>
  <si>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</si>
  <si>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</si>
  <si>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</si>
  <si>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</si>
  <si>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</si>
  <si>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</si>
  <si>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</si>
  <si>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</si>
  <si>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</si>
  <si>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</si>
  <si>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</si>
  <si>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</si>
  <si>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</si>
  <si>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</si>
  <si>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</si>
  <si>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</si>
  <si>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</si>
  <si>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</si>
  <si>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</si>
  <si>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</si>
  <si>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</si>
  <si>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</si>
  <si>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</si>
  <si>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</si>
  <si>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</si>
  <si>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</si>
  <si>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</si>
  <si>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</si>
  <si>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</si>
  <si>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</si>
  <si>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</si>
  <si>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</si>
  <si>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</si>
  <si>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</si>
  <si>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</si>
  <si>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</si>
  <si>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</si>
  <si>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</si>
  <si>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</si>
  <si>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</si>
  <si>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</si>
  <si>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</si>
  <si>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</si>
  <si>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</si>
  <si>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</si>
  <si>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</si>
  <si>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</si>
  <si>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</si>
  <si>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</si>
  <si>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</si>
  <si>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</si>
  <si>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</si>
  <si>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</si>
  <si>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</si>
  <si>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</si>
  <si>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</si>
  <si>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</si>
  <si>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</si>
  <si>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</si>
  <si>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</si>
  <si>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</si>
  <si>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</si>
  <si>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</si>
  <si>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</si>
  <si>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</si>
  <si>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</si>
  <si>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</si>
  <si>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</si>
  <si>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</si>
  <si>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</si>
  <si>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</si>
  <si>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</si>
  <si>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</si>
  <si>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</si>
  <si>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</si>
  <si>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</si>
  <si>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</si>
  <si>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</si>
  <si>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</si>
  <si>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</si>
  <si>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</si>
  <si>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</si>
  <si>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</si>
  <si>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</si>
  <si>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</si>
  <si>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</si>
  <si>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</si>
  <si>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</si>
  <si>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</si>
  <si>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</si>
  <si>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</si>
  <si>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</si>
  <si>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</si>
  <si>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</si>
  <si>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</si>
  <si>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</si>
  <si>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</si>
  <si>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</si>
  <si>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</si>
  <si>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</si>
  <si>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</si>
  <si>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</si>
  <si>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</si>
  <si>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</si>
  <si>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</si>
  <si>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</si>
  <si>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</si>
  <si>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</si>
  <si>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</si>
  <si>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</si>
  <si>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</si>
  <si>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</si>
  <si>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</si>
  <si>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</si>
  <si>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</si>
  <si>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</si>
  <si>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</si>
  <si>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</si>
  <si>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</si>
  <si>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</si>
  <si>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</si>
  <si>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</si>
  <si>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</si>
  <si>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</si>
  <si>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</si>
  <si>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</si>
  <si>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</si>
  <si>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</si>
  <si>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</si>
  <si>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</si>
  <si>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</si>
  <si>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</si>
  <si>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</si>
  <si>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</si>
  <si>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</si>
  <si>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</si>
  <si>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</si>
  <si>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</si>
  <si>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</si>
  <si>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</si>
  <si>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</si>
  <si>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</si>
  <si>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</si>
  <si>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</si>
  <si>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</si>
  <si>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</si>
  <si>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</si>
  <si>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</si>
  <si>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</si>
  <si>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</si>
  <si>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</si>
  <si>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</si>
  <si>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</si>
  <si>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</si>
  <si>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</si>
  <si>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</si>
  <si>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</si>
  <si>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</si>
  <si>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</si>
  <si>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</si>
  <si>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</si>
  <si>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</si>
  <si>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</si>
  <si>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</si>
  <si>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</si>
  <si>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</si>
  <si>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</si>
  <si>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</si>
  <si>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</si>
  <si>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</si>
  <si>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</si>
  <si>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</si>
  <si>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</si>
  <si>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</si>
  <si>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</si>
  <si>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</si>
  <si>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</si>
  <si>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</si>
  <si>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</si>
  <si>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</si>
  <si>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</si>
  <si>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</si>
  <si>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</si>
  <si>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</si>
  <si>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</si>
  <si>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</si>
  <si>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</si>
  <si>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</si>
  <si>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</si>
  <si>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</si>
  <si>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</si>
  <si>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</si>
  <si>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</si>
  <si>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</si>
  <si>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</si>
  <si>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</si>
  <si>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</si>
  <si>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</si>
  <si>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</si>
  <si>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</si>
  <si>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</si>
  <si>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</si>
  <si>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</si>
  <si>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</si>
  <si>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</si>
  <si>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</si>
  <si>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</si>
  <si>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</si>
  <si>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</si>
  <si>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</si>
  <si>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</si>
  <si>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</si>
  <si>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</si>
  <si>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</si>
  <si>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</si>
  <si>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</si>
  <si>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</si>
  <si>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</si>
  <si>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</si>
  <si>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</si>
  <si>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</si>
  <si>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</si>
  <si>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</si>
  <si>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</si>
  <si>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</si>
  <si>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</si>
  <si>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</si>
  <si>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</si>
  <si>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</si>
  <si>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</si>
  <si>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</si>
  <si>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</si>
  <si>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</si>
  <si>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</si>
  <si>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</si>
  <si>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</si>
  <si>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</si>
  <si>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</si>
  <si>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</si>
  <si>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</si>
  <si>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</si>
  <si>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</si>
  <si>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</si>
  <si>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</si>
  <si>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</si>
  <si>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</si>
  <si>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</si>
  <si>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</si>
  <si>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</si>
  <si>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</si>
  <si>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</si>
  <si>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</si>
  <si>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</si>
  <si>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</si>
  <si>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</si>
  <si>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</si>
  <si>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</si>
  <si>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</si>
  <si>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</si>
  <si>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</si>
  <si>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</si>
  <si>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</si>
  <si>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</si>
  <si>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</si>
  <si>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</si>
  <si>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</si>
  <si>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</si>
  <si>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</si>
  <si>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</si>
  <si>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</si>
  <si>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</si>
  <si>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</si>
  <si>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</si>
  <si>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</si>
  <si>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</si>
  <si>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</si>
  <si>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</si>
  <si>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</si>
  <si>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</si>
  <si>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</si>
  <si>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</si>
  <si>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</si>
  <si>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</si>
  <si>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</si>
  <si>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</si>
  <si>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</si>
  <si>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</si>
  <si>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</si>
  <si>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</si>
  <si>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</si>
  <si>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</si>
  <si>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</si>
  <si>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</si>
  <si>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</si>
  <si>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</si>
  <si>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</si>
  <si>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</si>
  <si>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</si>
  <si>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</si>
  <si>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</si>
  <si>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</si>
  <si>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</si>
  <si>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</si>
  <si>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</si>
  <si>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</si>
  <si>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</si>
  <si>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</si>
  <si>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</si>
  <si>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</si>
  <si>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</si>
  <si>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</si>
  <si>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</si>
  <si>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</si>
  <si>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</si>
  <si>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</si>
  <si>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</si>
  <si>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</si>
  <si>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</si>
  <si>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</si>
  <si>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</si>
  <si>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</si>
  <si>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</si>
  <si>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</si>
  <si>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</si>
  <si>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</si>
  <si>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</si>
  <si>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</si>
  <si>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</si>
  <si>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</si>
  <si>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</si>
  <si>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</si>
  <si>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</si>
  <si>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</si>
  <si>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</si>
  <si>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</si>
  <si>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</si>
  <si>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</si>
  <si>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</si>
  <si>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</si>
  <si>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</si>
  <si>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</si>
  <si>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</si>
  <si>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</si>
  <si>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</si>
  <si>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</si>
  <si>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</si>
  <si>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</si>
  <si>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</si>
  <si>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</si>
  <si>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</si>
  <si>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</si>
  <si>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</si>
  <si>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</si>
  <si>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</si>
  <si>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</si>
  <si>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</si>
  <si>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</si>
  <si>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</si>
  <si>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</si>
  <si>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</si>
  <si>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</si>
  <si>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</si>
  <si>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</si>
  <si>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</si>
  <si>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</si>
  <si>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</si>
  <si>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</si>
  <si>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</si>
  <si>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</si>
  <si>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</si>
  <si>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</si>
  <si>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</si>
  <si>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</si>
  <si>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</si>
  <si>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</si>
  <si>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</si>
  <si>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</si>
  <si>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</si>
  <si>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</si>
  <si>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</si>
  <si>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</si>
  <si>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</si>
  <si>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</si>
  <si>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</si>
  <si>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</si>
  <si>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</si>
  <si>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</si>
  <si>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</si>
  <si>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</si>
  <si>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</si>
  <si>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</si>
  <si>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</si>
  <si>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</si>
  <si>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</si>
  <si>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</si>
  <si>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</si>
  <si>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</si>
  <si>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</si>
  <si>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</si>
  <si>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</si>
  <si>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</si>
  <si>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</si>
  <si>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</si>
  <si>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</si>
  <si>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</si>
  <si>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</si>
  <si>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</si>
  <si>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</si>
  <si>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</si>
  <si>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</si>
  <si>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</si>
  <si>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</si>
  <si>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</si>
  <si>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</si>
  <si>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</si>
  <si>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</si>
  <si>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</si>
  <si>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</si>
  <si>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</si>
  <si>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</si>
  <si>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</si>
  <si>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</si>
  <si>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</si>
  <si>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</si>
  <si>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</si>
  <si>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</si>
  <si>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</si>
  <si>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</si>
  <si>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</si>
  <si>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</si>
  <si>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</si>
  <si>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</si>
  <si>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</si>
  <si>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</si>
  <si>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</si>
  <si>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</si>
  <si>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</si>
  <si>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</si>
  <si>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</si>
  <si>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</si>
  <si>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</si>
  <si>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</si>
  <si>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</si>
  <si>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</si>
  <si>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</si>
  <si>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</si>
  <si>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</si>
  <si>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</si>
  <si>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</si>
  <si>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</si>
  <si>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</si>
  <si>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</si>
  <si>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</si>
  <si>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</si>
  <si>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</si>
  <si>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</si>
  <si>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</si>
  <si>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</si>
  <si>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</si>
  <si>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</si>
  <si>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</si>
  <si>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</si>
  <si>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</si>
  <si>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</si>
  <si>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</si>
  <si>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</si>
  <si>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</si>
  <si>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</si>
  <si>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</si>
  <si>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</si>
  <si>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</si>
  <si>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</si>
  <si>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</si>
  <si>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</si>
  <si>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</si>
  <si>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</si>
  <si>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</si>
  <si>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</si>
  <si>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</si>
  <si>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</si>
  <si>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</si>
  <si>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</si>
  <si>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</si>
  <si>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</si>
  <si>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</si>
  <si>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</si>
  <si>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</si>
  <si>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</si>
  <si>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</si>
  <si>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</si>
  <si>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</si>
  <si>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</si>
  <si>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</si>
  <si>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</si>
  <si>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</si>
  <si>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</si>
  <si>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</si>
  <si>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</si>
  <si>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</si>
  <si>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</si>
  <si>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</si>
  <si>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</si>
  <si>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</si>
  <si>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</si>
  <si>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</si>
  <si>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</si>
  <si>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</si>
  <si>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</si>
  <si>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</si>
  <si>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</si>
  <si>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</si>
  <si>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</si>
  <si>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</si>
  <si>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</si>
  <si>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</si>
  <si>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</si>
  <si>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</si>
  <si>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</si>
  <si>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</si>
  <si>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</si>
  <si>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</si>
  <si>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</si>
  <si>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</si>
  <si>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</si>
  <si>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</si>
  <si>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</si>
  <si>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</si>
  <si>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</si>
  <si>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</si>
  <si>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</si>
  <si>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</si>
  <si>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</si>
  <si>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</si>
  <si>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</si>
  <si>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</si>
  <si>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</si>
  <si>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</si>
  <si>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</si>
  <si>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</si>
  <si>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</si>
  <si>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</si>
  <si>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</si>
  <si>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</si>
  <si>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</si>
  <si>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</si>
  <si>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</si>
  <si>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</si>
  <si>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</si>
  <si>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</si>
  <si>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</si>
  <si>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</si>
  <si>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</si>
  <si>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</si>
  <si>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</si>
  <si>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</si>
  <si>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</si>
  <si>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</si>
  <si>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</si>
  <si>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</si>
  <si>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</si>
  <si>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</si>
  <si>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</si>
  <si>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</si>
  <si>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</si>
  <si>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</si>
  <si>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</si>
  <si>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</si>
  <si>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</si>
  <si>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</si>
  <si>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</si>
  <si>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</si>
  <si>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</si>
  <si>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</si>
  <si>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</si>
  <si>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</si>
  <si>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</si>
  <si>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</si>
  <si>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</si>
  <si>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</si>
  <si>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</si>
  <si>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</si>
  <si>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</si>
  <si>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</si>
  <si>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</si>
  <si>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</si>
  <si>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</si>
  <si>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</si>
  <si>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</si>
  <si>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</si>
  <si>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</si>
  <si>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</si>
  <si>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</si>
  <si>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</si>
  <si>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</si>
  <si>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</si>
  <si>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</si>
  <si>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</si>
  <si>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</si>
  <si>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</si>
  <si>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</si>
  <si>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</si>
  <si>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</si>
  <si>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</si>
  <si>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</si>
  <si>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</si>
  <si>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</si>
  <si>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</si>
  <si>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</si>
  <si>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</si>
  <si>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</si>
  <si>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</si>
  <si>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</si>
  <si>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</si>
  <si>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</si>
  <si>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</si>
  <si>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</si>
  <si>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</si>
  <si>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</si>
  <si>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</si>
  <si>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</si>
  <si>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</si>
  <si>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</si>
  <si>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</si>
  <si>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</si>
  <si>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</si>
  <si>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</si>
  <si>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</si>
  <si>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</si>
  <si>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</si>
  <si>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</si>
  <si>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</si>
  <si>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</si>
  <si>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</si>
  <si>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</si>
  <si>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</si>
  <si>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</si>
  <si>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</si>
  <si>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</si>
  <si>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</si>
  <si>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</si>
  <si>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</si>
  <si>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</si>
  <si>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</si>
  <si>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</si>
  <si>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</si>
  <si>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</si>
  <si>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</si>
  <si>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</si>
  <si>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</si>
  <si>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</si>
  <si>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</si>
  <si>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</si>
  <si>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</si>
  <si>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</si>
  <si>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</si>
  <si>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</si>
  <si>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</si>
  <si>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</si>
  <si>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</si>
  <si>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</si>
  <si>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</si>
  <si>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</si>
  <si>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</si>
  <si>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</si>
  <si>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</si>
  <si>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</si>
  <si>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</si>
  <si>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</si>
  <si>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</si>
  <si>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</si>
  <si>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</si>
  <si>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</si>
  <si>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</si>
  <si>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</si>
  <si>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</si>
  <si>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</si>
  <si>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</si>
  <si>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</si>
  <si>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</si>
  <si>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</si>
  <si>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</si>
  <si>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</si>
  <si>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</si>
  <si>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</si>
  <si>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</si>
  <si>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</si>
  <si>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</si>
  <si>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</si>
  <si>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</si>
  <si>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</si>
  <si>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</si>
  <si>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</si>
  <si>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</si>
  <si>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</si>
  <si>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</si>
  <si>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</si>
  <si>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</si>
  <si>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</si>
  <si>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</si>
  <si>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</si>
  <si>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</si>
  <si>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</si>
  <si>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</si>
  <si>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</si>
  <si>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</si>
  <si>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</si>
  <si>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</si>
  <si>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</si>
  <si>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</si>
  <si>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</si>
  <si>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</si>
  <si>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</si>
  <si>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</si>
  <si>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</si>
  <si>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</si>
  <si>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</si>
  <si>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</si>
  <si>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</si>
  <si>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</si>
  <si>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</si>
  <si>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</si>
  <si>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</si>
  <si>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</si>
  <si>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</si>
  <si>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</si>
  <si>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</si>
  <si>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</si>
  <si>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</si>
  <si>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</si>
  <si>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</si>
  <si>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</si>
  <si>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</si>
  <si>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</si>
  <si>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</si>
  <si>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</si>
  <si>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</si>
  <si>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</si>
  <si>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</si>
  <si>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</si>
  <si>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</si>
  <si>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</si>
  <si>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</si>
  <si>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</si>
  <si>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</si>
  <si>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</si>
  <si>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</si>
  <si>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</si>
  <si>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</si>
  <si>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</si>
  <si>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</si>
  <si>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</si>
  <si>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</si>
  <si>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</si>
  <si>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</si>
  <si>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</si>
  <si>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</si>
  <si>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</si>
  <si>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</si>
  <si>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</si>
  <si>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</si>
  <si>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</si>
  <si>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</si>
  <si>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</si>
  <si>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</si>
  <si>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</si>
  <si>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</si>
  <si>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</si>
  <si>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</si>
  <si>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</si>
  <si>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</si>
  <si>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</si>
  <si>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</si>
  <si>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</si>
  <si>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</si>
  <si>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</si>
  <si>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</si>
  <si>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</si>
  <si>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</si>
  <si>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</si>
  <si>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</si>
  <si>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</si>
  <si>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</si>
  <si>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</si>
  <si>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</si>
  <si>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</si>
  <si>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</si>
  <si>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</si>
  <si>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</si>
  <si>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</si>
  <si>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</si>
  <si>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</si>
  <si>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</si>
  <si>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</si>
  <si>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</si>
  <si>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</si>
  <si>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</si>
  <si>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</si>
  <si>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</si>
  <si>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</si>
  <si>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</si>
  <si>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</si>
  <si>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</si>
  <si>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</si>
  <si>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</si>
  <si>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</si>
  <si>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</si>
  <si>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</si>
  <si>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</si>
  <si>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</si>
  <si>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</si>
  <si>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</si>
  <si>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</si>
  <si>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</si>
  <si>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</si>
  <si>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</si>
  <si>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</si>
  <si>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</si>
  <si>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</si>
  <si>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</si>
  <si>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</si>
  <si>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</si>
  <si>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</si>
  <si>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</si>
  <si>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</si>
  <si>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</si>
  <si>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</si>
  <si>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</si>
  <si>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</si>
  <si>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</si>
  <si>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</si>
  <si>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</si>
  <si>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</si>
  <si>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</si>
  <si>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</si>
  <si>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</si>
  <si>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</si>
  <si>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</si>
  <si>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</si>
  <si>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</si>
  <si>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</si>
  <si>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</si>
  <si>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</si>
  <si>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</si>
  <si>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</si>
  <si>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</si>
  <si>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</si>
  <si>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</si>
  <si>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</si>
  <si>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</si>
  <si>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</si>
  <si>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</si>
  <si>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</si>
  <si>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</si>
  <si>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</si>
  <si>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</si>
  <si>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</si>
  <si>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</si>
  <si>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</si>
  <si>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</si>
  <si>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</si>
  <si>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</si>
  <si>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</si>
  <si>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</si>
  <si>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</si>
  <si>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</si>
  <si>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</si>
  <si>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</si>
  <si>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</si>
  <si>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</si>
  <si>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</si>
  <si>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</si>
  <si>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</si>
  <si>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</si>
  <si>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</si>
  <si>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</si>
  <si>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</si>
  <si>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</si>
  <si>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</si>
  <si>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</si>
  <si>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</si>
  <si>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</si>
  <si>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</si>
  <si>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</si>
  <si>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</si>
  <si>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</si>
  <si>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</si>
  <si>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</si>
  <si>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</si>
  <si>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</si>
  <si>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</si>
  <si>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</si>
  <si>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</si>
  <si>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</si>
  <si>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</si>
  <si>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</si>
  <si>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</si>
  <si>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</si>
  <si>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</si>
  <si>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</si>
  <si>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</si>
  <si>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</si>
  <si>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</si>
  <si>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</si>
  <si>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</si>
  <si>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</si>
  <si>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</si>
  <si>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</si>
  <si>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</si>
  <si>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</si>
  <si>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</si>
  <si>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</si>
  <si>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</si>
  <si>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</si>
  <si>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</si>
  <si>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</si>
  <si>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</si>
  <si>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</si>
  <si>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</si>
  <si>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</si>
  <si>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</si>
  <si>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</si>
  <si>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</si>
  <si>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</si>
  <si>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</si>
  <si>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</si>
  <si>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</si>
  <si>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</si>
  <si>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</si>
  <si>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</si>
  <si>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</si>
  <si>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</si>
  <si>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</si>
  <si>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</si>
  <si>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</si>
  <si>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</si>
  <si>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</si>
  <si>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</si>
  <si>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</si>
  <si>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</si>
  <si>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</si>
  <si>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</si>
  <si>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</si>
  <si>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</si>
  <si>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</si>
  <si>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</si>
  <si>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</si>
  <si>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</si>
  <si>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</si>
  <si>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</si>
  <si>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</si>
  <si>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</si>
  <si>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</si>
  <si>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</si>
  <si>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</si>
  <si>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</si>
  <si>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</si>
  <si>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</si>
  <si>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</si>
  <si>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</si>
  <si>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</si>
  <si>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</si>
  <si>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</si>
  <si>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</si>
  <si>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</si>
  <si>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</si>
  <si>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</si>
  <si>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</si>
  <si>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</si>
  <si>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</si>
  <si>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</si>
  <si>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</si>
  <si>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</si>
  <si>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</si>
  <si>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</si>
  <si>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</si>
  <si>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</si>
  <si>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</si>
  <si>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</si>
  <si>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</si>
  <si>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</si>
  <si>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</si>
  <si>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</si>
  <si>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</si>
  <si>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</si>
  <si>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</si>
  <si>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</si>
  <si>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</si>
  <si>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</si>
  <si>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</si>
  <si>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</si>
  <si>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</si>
  <si>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</si>
  <si>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</si>
  <si>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</si>
  <si>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</si>
  <si>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</si>
  <si>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</si>
  <si>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</si>
  <si>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</si>
  <si>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</si>
  <si>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</si>
  <si>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</si>
  <si>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</si>
  <si>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</si>
  <si>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</si>
  <si>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</si>
  <si>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</si>
  <si>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</si>
  <si>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</si>
  <si>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</si>
  <si>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</si>
  <si>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</si>
  <si>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</si>
  <si>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</si>
  <si>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</si>
  <si>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</si>
  <si>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</si>
  <si>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</si>
  <si>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</si>
  <si>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</si>
  <si>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</si>
  <si>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</si>
  <si>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</si>
  <si>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</si>
  <si>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</si>
  <si>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</si>
  <si>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</si>
  <si>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</si>
  <si>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</si>
  <si>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</si>
  <si>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</si>
  <si>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</si>
  <si>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</si>
  <si>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</si>
  <si>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</si>
  <si>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</si>
  <si>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</si>
  <si>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</si>
  <si>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</si>
  <si>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</si>
  <si>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</si>
  <si>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</si>
  <si>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</si>
  <si>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</si>
  <si>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</si>
  <si>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</si>
  <si>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</si>
  <si>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</si>
  <si>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</si>
  <si>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</si>
  <si>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</si>
  <si>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</si>
  <si>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</si>
  <si>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</si>
  <si>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</si>
  <si>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</si>
  <si>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</si>
  <si>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</si>
  <si>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</si>
  <si>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</si>
  <si>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</si>
  <si>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</si>
  <si>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</si>
  <si>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</si>
  <si>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</si>
  <si>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</si>
  <si>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</si>
  <si>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</si>
  <si>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</si>
  <si>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</si>
  <si>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</si>
  <si>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</si>
  <si>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</si>
  <si>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</si>
  <si>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</si>
  <si>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</si>
  <si>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</si>
  <si>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</si>
  <si>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</si>
  <si>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</si>
  <si>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</si>
  <si>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</si>
  <si>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</si>
  <si>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</si>
  <si>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</si>
  <si>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</si>
  <si>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</si>
  <si>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</si>
  <si>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</si>
  <si>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</si>
  <si>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</si>
  <si>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</si>
  <si>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</si>
  <si>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</si>
  <si>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</si>
  <si>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</si>
  <si>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</si>
  <si>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</si>
  <si>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</si>
  <si>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</si>
  <si>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</si>
  <si>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</si>
  <si>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</si>
  <si>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</si>
  <si>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</si>
  <si>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</si>
  <si>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</si>
  <si>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</si>
  <si>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</si>
  <si>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</si>
  <si>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</si>
  <si>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</si>
  <si>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</si>
  <si>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</si>
  <si>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</si>
  <si>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</si>
  <si>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</si>
  <si>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</si>
  <si>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</si>
  <si>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</si>
  <si>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</si>
  <si>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</si>
  <si>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</si>
  <si>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</si>
  <si>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</si>
  <si>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</si>
  <si>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</si>
  <si>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</si>
  <si>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</si>
  <si>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</si>
  <si>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</si>
  <si>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</si>
  <si>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</si>
  <si>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</si>
  <si>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</si>
  <si>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</si>
  <si>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</si>
  <si>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</si>
  <si>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</si>
  <si>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</si>
  <si>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</si>
  <si>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</si>
  <si>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</si>
  <si>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</si>
  <si>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</si>
  <si>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</si>
  <si>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</si>
  <si>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</si>
  <si>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</si>
  <si>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</si>
  <si>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</si>
  <si>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</si>
  <si>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</si>
  <si>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</si>
  <si>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</si>
  <si>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</si>
  <si>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</si>
  <si>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</si>
  <si>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</si>
  <si>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</si>
  <si>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</si>
  <si>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</si>
  <si>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</si>
  <si>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</si>
  <si>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</si>
  <si>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</si>
  <si>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</si>
  <si>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</si>
  <si>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</si>
  <si>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</si>
  <si>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</si>
  <si>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</si>
  <si>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</si>
  <si>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</si>
  <si>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</si>
  <si>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</si>
  <si>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</si>
  <si>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</si>
  <si>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</si>
  <si>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</si>
  <si>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</si>
  <si>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</si>
  <si>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</si>
  <si>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</si>
  <si>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</si>
  <si>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</si>
  <si>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</si>
  <si>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</si>
  <si>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</si>
  <si>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</si>
  <si>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</si>
  <si>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</si>
  <si>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</si>
  <si>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</si>
  <si>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</si>
  <si>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</si>
  <si>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</si>
  <si>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</si>
  <si>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</si>
  <si>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</si>
  <si>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</si>
  <si>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</si>
  <si>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</si>
  <si>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</si>
  <si>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</si>
  <si>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</si>
  <si>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</si>
  <si>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</si>
  <si>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</si>
  <si>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</si>
  <si>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</si>
  <si>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</si>
  <si>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</si>
  <si>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</si>
  <si>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</si>
  <si>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</si>
  <si>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</si>
  <si>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</si>
  <si>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</si>
  <si>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</si>
  <si>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</si>
  <si>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</si>
  <si>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</si>
  <si>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</si>
  <si>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</si>
  <si>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</si>
  <si>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</si>
  <si>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</si>
  <si>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</si>
  <si>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</si>
  <si>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</si>
  <si>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</si>
  <si>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</si>
  <si>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</si>
  <si>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</si>
  <si>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</si>
  <si>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</si>
  <si>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</si>
  <si>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</si>
  <si>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</si>
  <si>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</si>
  <si>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</si>
  <si>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</si>
  <si>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</si>
  <si>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</si>
  <si>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</si>
  <si>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</si>
  <si>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</si>
  <si>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</si>
  <si>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</si>
  <si>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</si>
  <si>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</si>
  <si>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</si>
  <si>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</si>
  <si>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</si>
  <si>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</si>
  <si>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</si>
  <si>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</si>
  <si>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</si>
  <si>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</si>
  <si>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</si>
  <si>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</si>
  <si>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</si>
  <si>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</si>
  <si>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</si>
  <si>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</si>
  <si>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</si>
  <si>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</si>
  <si>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</si>
  <si>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</si>
  <si>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</si>
  <si>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</si>
  <si>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</si>
  <si>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</si>
  <si>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</si>
  <si>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</si>
  <si>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</si>
  <si>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</si>
  <si>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</si>
  <si>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</si>
  <si>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</si>
  <si>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</si>
  <si>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</si>
  <si>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</si>
  <si>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</si>
  <si>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</si>
  <si>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</si>
  <si>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</si>
  <si>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</si>
  <si>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</si>
  <si>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</si>
  <si>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</si>
  <si>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</si>
  <si>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</si>
  <si>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</si>
  <si>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</si>
  <si>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</si>
  <si>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</si>
  <si>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</si>
  <si>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</si>
  <si>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</si>
  <si>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</si>
  <si>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</si>
  <si>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</si>
  <si>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</si>
  <si>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</si>
  <si>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</si>
  <si>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</si>
  <si>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</si>
  <si>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</si>
  <si>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</si>
  <si>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</si>
  <si>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</si>
  <si>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</si>
  <si>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</si>
  <si>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</si>
  <si>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</si>
  <si>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</si>
  <si>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</si>
  <si>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</si>
  <si>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</si>
  <si>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</si>
  <si>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</si>
  <si>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</si>
  <si>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</si>
  <si>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</si>
  <si>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</si>
  <si>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</si>
  <si>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</si>
  <si>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</si>
  <si>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</si>
  <si>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</si>
  <si>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</si>
  <si>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</si>
  <si>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</si>
  <si>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</si>
  <si>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</si>
  <si>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</si>
  <si>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</si>
  <si>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</si>
  <si>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</si>
  <si>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</si>
  <si>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</si>
  <si>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</si>
  <si>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</si>
  <si>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</si>
  <si>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</si>
  <si>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</si>
  <si>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</si>
  <si>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</si>
  <si>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</si>
  <si>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</si>
  <si>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</si>
  <si>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</si>
  <si>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</si>
  <si>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</si>
  <si>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</si>
  <si>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</si>
  <si>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</si>
  <si>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</si>
  <si>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</si>
  <si>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</si>
  <si>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</si>
  <si>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</si>
  <si>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</si>
  <si>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</si>
  <si>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</si>
  <si>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</si>
  <si>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</si>
  <si>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</si>
  <si>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</si>
  <si>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</si>
  <si>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</si>
  <si>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</si>
  <si>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</si>
  <si>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</si>
  <si>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</si>
  <si>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</si>
  <si>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</si>
  <si>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</si>
  <si>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</si>
  <si>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</si>
  <si>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</si>
  <si>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</si>
  <si>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</si>
  <si>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</si>
  <si>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</si>
  <si>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</si>
  <si>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</si>
  <si>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</si>
  <si>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</si>
  <si>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</si>
  <si>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</si>
  <si>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</si>
  <si>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</si>
  <si>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</si>
  <si>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</si>
  <si>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</si>
  <si>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</si>
  <si>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</si>
  <si>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</si>
  <si>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</si>
  <si>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</si>
  <si>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</si>
  <si>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</si>
  <si>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</si>
  <si>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</si>
  <si>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</si>
  <si>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</si>
  <si>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</si>
  <si>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</si>
  <si>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</si>
  <si>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</si>
  <si>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</si>
  <si>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</si>
  <si>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</si>
  <si>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</si>
  <si>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</si>
  <si>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</si>
  <si>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</si>
  <si>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</si>
  <si>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</si>
  <si>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</si>
  <si>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</si>
  <si>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</si>
  <si>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</si>
  <si>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</si>
  <si>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</si>
  <si>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</si>
  <si>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</si>
  <si>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</si>
  <si>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</si>
  <si>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</si>
  <si>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</si>
  <si>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</si>
  <si>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</si>
  <si>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</si>
  <si>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</si>
  <si>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</si>
  <si>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</si>
  <si>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</si>
  <si>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</si>
  <si>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</si>
  <si>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</si>
  <si>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</si>
  <si>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</si>
  <si>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</si>
  <si>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</si>
  <si>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</si>
  <si>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</si>
  <si>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</si>
  <si>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</si>
  <si>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</si>
  <si>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</si>
  <si>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</si>
  <si>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</si>
  <si>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</si>
  <si>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</si>
  <si>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</si>
  <si>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</si>
  <si>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</si>
  <si>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</si>
  <si>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</si>
  <si>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</si>
  <si>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</si>
  <si>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</si>
  <si>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</si>
  <si>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</si>
  <si>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</si>
  <si>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</si>
  <si>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</si>
  <si>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</si>
  <si>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</si>
  <si>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</si>
  <si>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</si>
  <si>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</si>
  <si>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</si>
  <si>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</si>
  <si>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</si>
  <si>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</si>
  <si>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</si>
  <si>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</si>
  <si>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</si>
  <si>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</si>
  <si>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</si>
  <si>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</si>
  <si>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</si>
  <si>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</si>
  <si>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</si>
  <si>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</si>
  <si>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</si>
  <si>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</si>
  <si>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</si>
  <si>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</si>
  <si>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</si>
  <si>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</si>
  <si>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</si>
  <si>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</si>
  <si>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</si>
  <si>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</si>
  <si>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</si>
  <si>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</si>
  <si>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</si>
  <si>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</si>
  <si>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</si>
  <si>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</si>
  <si>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</si>
  <si>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</si>
  <si>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</si>
  <si>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</si>
  <si>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</si>
  <si>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</si>
  <si>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</si>
  <si>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</si>
  <si>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</si>
  <si>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</si>
  <si>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</si>
  <si>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</si>
  <si>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</si>
  <si>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</si>
  <si>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</si>
  <si>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</si>
  <si>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</si>
  <si>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</si>
  <si>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</si>
  <si>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</si>
  <si>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</si>
  <si>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</si>
  <si>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</si>
  <si>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</si>
  <si>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</si>
  <si>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</si>
  <si>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</si>
  <si>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</si>
  <si>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</si>
  <si>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</si>
  <si>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</si>
  <si>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</si>
  <si>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</si>
  <si>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</si>
  <si>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</si>
  <si>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</si>
  <si>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</si>
  <si>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</si>
  <si>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</si>
  <si>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</si>
  <si>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</si>
  <si>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</si>
  <si>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</si>
  <si>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</si>
  <si>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</si>
  <si>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</si>
  <si>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</si>
  <si>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</si>
  <si>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</si>
  <si>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</si>
  <si>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</si>
  <si>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</si>
  <si>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</si>
  <si>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</si>
  <si>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</si>
  <si>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</si>
  <si>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</si>
  <si>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</si>
  <si>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</si>
  <si>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</si>
  <si>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</si>
  <si>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</si>
  <si>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</si>
  <si>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</si>
  <si>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</si>
  <si>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</si>
  <si>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</si>
  <si>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</si>
  <si>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</si>
  <si>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</si>
  <si>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</si>
  <si>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</si>
  <si>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</si>
  <si>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</si>
  <si>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</si>
  <si>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</si>
  <si>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</si>
  <si>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</si>
  <si>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</si>
  <si>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</si>
  <si>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</si>
  <si>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</si>
  <si>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</si>
  <si>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</si>
  <si>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</si>
  <si>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</si>
  <si>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</si>
  <si>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</si>
  <si>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</si>
  <si>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</si>
  <si>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</si>
  <si>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</si>
  <si>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</si>
  <si>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</si>
  <si>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</si>
  <si>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</si>
  <si>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</si>
  <si>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</si>
  <si>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</si>
  <si>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</si>
  <si>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</si>
  <si>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</si>
  <si>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</si>
  <si>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</si>
  <si>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</si>
  <si>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</si>
  <si>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</si>
  <si>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</si>
  <si>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</si>
  <si>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</si>
  <si>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</si>
  <si>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</si>
  <si>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</si>
  <si>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</si>
  <si>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</si>
  <si>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</si>
  <si>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</si>
  <si>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</si>
  <si>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</si>
  <si>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</si>
  <si>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</si>
  <si>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</si>
  <si>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</si>
  <si>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</si>
  <si>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</si>
  <si>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</si>
  <si>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</si>
  <si>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</si>
  <si>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</si>
  <si>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</si>
  <si>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</si>
  <si>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</si>
  <si>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</si>
  <si>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</si>
  <si>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</si>
  <si>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</si>
  <si>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</si>
  <si>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</si>
  <si>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</si>
  <si>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</si>
  <si>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</si>
  <si>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</si>
  <si>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</si>
  <si>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</si>
  <si>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</si>
  <si>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</si>
  <si>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</si>
  <si>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</si>
  <si>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</si>
  <si>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</si>
  <si>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</si>
  <si>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</si>
  <si>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</si>
  <si>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</si>
  <si>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</si>
  <si>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</si>
  <si>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</si>
  <si>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</si>
  <si>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</si>
  <si>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</si>
  <si>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</si>
  <si>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</si>
  <si>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</si>
  <si>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</si>
  <si>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</si>
  <si>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</si>
  <si>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</si>
  <si>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</si>
  <si>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</si>
  <si>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</si>
  <si>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</si>
  <si>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</si>
  <si>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</si>
  <si>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</si>
  <si>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</si>
  <si>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</si>
  <si>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</si>
  <si>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</si>
  <si>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</si>
  <si>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</si>
  <si>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</si>
  <si>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</si>
  <si>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</si>
  <si>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</si>
  <si>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</si>
  <si>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</si>
  <si>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</si>
  <si>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</si>
  <si>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</si>
  <si>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</si>
  <si>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</si>
  <si>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</si>
  <si>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</si>
  <si>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</si>
  <si>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</si>
  <si>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</si>
  <si>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</si>
  <si>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</si>
  <si>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</si>
  <si>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</si>
  <si>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</si>
  <si>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</si>
  <si>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</si>
  <si>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</si>
  <si>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</si>
  <si>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</si>
  <si>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</si>
  <si>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</si>
  <si>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</si>
  <si>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</si>
  <si>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</si>
  <si>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</si>
  <si>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</si>
  <si>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</si>
  <si>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</si>
  <si>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</si>
  <si>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</si>
  <si>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</si>
  <si>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</si>
  <si>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</si>
  <si>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</si>
  <si>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</si>
  <si>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</si>
  <si>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</si>
  <si>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</si>
  <si>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</si>
  <si>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</si>
  <si>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</si>
  <si>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</si>
  <si>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</si>
  <si>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</si>
  <si>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</si>
  <si>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</si>
  <si>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</si>
  <si>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</si>
  <si>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</si>
  <si>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</si>
  <si>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</si>
  <si>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</si>
  <si>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</si>
  <si>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</si>
  <si>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</si>
  <si>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</si>
  <si>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</si>
  <si>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</si>
  <si>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</si>
  <si>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</si>
  <si>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</si>
  <si>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</si>
  <si>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</si>
  <si>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</si>
  <si>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</si>
  <si>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</si>
  <si>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</si>
  <si>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</si>
  <si>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</si>
  <si>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</si>
  <si>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</si>
  <si>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</si>
  <si>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</si>
  <si>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</si>
  <si>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</si>
  <si>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</si>
  <si>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</si>
  <si>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</si>
  <si>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</si>
  <si>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</si>
  <si>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</si>
  <si>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</si>
  <si>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</si>
  <si>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</si>
  <si>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</si>
  <si>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</si>
  <si>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</si>
  <si>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</si>
  <si>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</si>
  <si>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</si>
  <si>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</si>
  <si>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</si>
  <si>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</si>
  <si>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</si>
  <si>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</si>
  <si>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</si>
  <si>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</si>
  <si>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</si>
  <si>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</si>
  <si>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</si>
  <si>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</si>
  <si>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</si>
  <si>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</si>
  <si>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</si>
  <si>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</si>
  <si>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</si>
  <si>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</si>
  <si>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</si>
  <si>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</si>
  <si>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</si>
  <si>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</si>
  <si>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</si>
  <si>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</si>
  <si>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</si>
  <si>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</si>
  <si>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</si>
  <si>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</si>
  <si>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</si>
  <si>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</si>
  <si>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</si>
  <si>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</si>
  <si>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</si>
  <si>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</si>
  <si>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</si>
  <si>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</si>
  <si>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</si>
  <si>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</si>
  <si>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</si>
  <si>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</si>
  <si>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</si>
  <si>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</si>
  <si>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</si>
  <si>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</si>
  <si>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</si>
  <si>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</si>
  <si>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</si>
  <si>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</si>
  <si>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</si>
  <si>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</si>
  <si>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</si>
  <si>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</si>
  <si>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</si>
  <si>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</si>
  <si>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</si>
  <si>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</si>
  <si>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</si>
  <si>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</si>
  <si>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</si>
  <si>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</si>
  <si>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</si>
  <si>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</si>
  <si>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</si>
  <si>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</si>
  <si>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</si>
  <si>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</si>
  <si>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</si>
  <si>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</si>
  <si>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</si>
  <si>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</si>
  <si>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</si>
  <si>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</si>
  <si>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</si>
  <si>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</si>
  <si>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</si>
  <si>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</si>
  <si>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</si>
  <si>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</si>
  <si>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</si>
  <si>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</si>
  <si>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</si>
  <si>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</si>
  <si>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</si>
  <si>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</si>
  <si>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</si>
  <si>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</si>
  <si>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</si>
  <si>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</si>
  <si>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</si>
  <si>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</si>
  <si>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</si>
  <si>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</si>
  <si>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</si>
  <si>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</si>
  <si>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</si>
  <si>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</si>
  <si>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</si>
  <si>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</si>
  <si>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</si>
  <si>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</si>
  <si>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</si>
  <si>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</si>
  <si>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</si>
  <si>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</si>
  <si>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</si>
  <si>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</si>
  <si>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</si>
  <si>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</si>
  <si>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</si>
  <si>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</si>
  <si>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</si>
  <si>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</si>
  <si>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</si>
  <si>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</si>
  <si>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</si>
  <si>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</si>
  <si>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</si>
  <si>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</si>
  <si>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</si>
  <si>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</si>
  <si>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</si>
  <si>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</si>
  <si>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</si>
  <si>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</si>
  <si>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</si>
  <si>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</si>
  <si>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</si>
  <si>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</si>
  <si>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</si>
  <si>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</si>
  <si>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</si>
  <si>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</si>
  <si>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</si>
  <si>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</si>
  <si>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</si>
  <si>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</si>
  <si>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</si>
  <si>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</si>
  <si>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</si>
  <si>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</si>
  <si>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</si>
  <si>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</si>
  <si>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</si>
  <si>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</si>
  <si>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</si>
  <si>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</si>
  <si>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</si>
  <si>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</si>
  <si>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</si>
  <si>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</si>
  <si>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</si>
  <si>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</si>
  <si>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</si>
  <si>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</si>
  <si>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</si>
  <si>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</si>
  <si>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</si>
  <si>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</si>
  <si>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</si>
  <si>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</si>
  <si>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</si>
  <si>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</si>
  <si>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</si>
  <si>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</si>
  <si>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</si>
  <si>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</si>
  <si>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</si>
  <si>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</si>
  <si>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</si>
  <si>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</si>
  <si>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</si>
  <si>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</si>
  <si>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</si>
  <si>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</si>
  <si>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</si>
  <si>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</si>
  <si>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</si>
  <si>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</si>
  <si>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</si>
  <si>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</si>
  <si>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</si>
  <si>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</si>
  <si>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</si>
  <si>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</si>
  <si>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</si>
  <si>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</si>
  <si>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</si>
  <si>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</si>
  <si>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</si>
  <si>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</si>
  <si>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</si>
  <si>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</si>
  <si>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</si>
  <si>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</si>
  <si>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</si>
  <si>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</si>
  <si>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</si>
  <si>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</si>
  <si>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</si>
  <si>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</si>
  <si>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</si>
  <si>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</si>
  <si>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</si>
  <si>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</si>
  <si>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</si>
  <si>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</si>
  <si>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</si>
  <si>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</si>
  <si>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</si>
  <si>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</si>
  <si>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</si>
  <si>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</si>
  <si>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</si>
  <si>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</si>
  <si>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</si>
  <si>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</si>
  <si>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</si>
  <si>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</si>
  <si>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</si>
  <si>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</si>
  <si>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</si>
  <si>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</si>
  <si>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</si>
  <si>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</si>
  <si>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</si>
  <si>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</si>
  <si>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</si>
  <si>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</si>
  <si>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</si>
  <si>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</si>
  <si>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</si>
  <si>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</si>
  <si>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</si>
  <si>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</si>
  <si>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</si>
  <si>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</si>
  <si>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</si>
  <si>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</si>
  <si>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</si>
  <si>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</si>
  <si>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</si>
  <si>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</si>
  <si>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</si>
  <si>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</si>
  <si>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</si>
  <si>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</si>
  <si>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</si>
  <si>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</si>
  <si>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</si>
  <si>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</si>
  <si>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</si>
  <si>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</si>
  <si>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</si>
  <si>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</si>
  <si>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</si>
  <si>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</si>
  <si>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</si>
  <si>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</si>
  <si>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</si>
  <si>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</si>
  <si>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</si>
  <si>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</si>
  <si>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</si>
  <si>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</si>
  <si>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</si>
  <si>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</si>
  <si>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</si>
  <si>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</si>
  <si>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</si>
  <si>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</si>
  <si>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</si>
  <si>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</si>
  <si>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</si>
  <si>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</si>
  <si>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</si>
  <si>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</si>
  <si>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</si>
  <si>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</si>
  <si>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</si>
  <si>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</si>
  <si>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</si>
  <si>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</si>
  <si>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</si>
  <si>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</si>
  <si>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</si>
  <si>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</si>
  <si>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</si>
  <si>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</si>
  <si>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</si>
  <si>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</si>
  <si>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</si>
  <si>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</si>
  <si>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</si>
  <si>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</si>
  <si>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</si>
  <si>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</si>
  <si>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</si>
  <si>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</si>
  <si>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</si>
  <si>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</si>
  <si>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</si>
  <si>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</si>
  <si>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</si>
  <si>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</si>
  <si>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</si>
  <si>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</si>
  <si>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</si>
  <si>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</si>
  <si>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</si>
  <si>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</si>
  <si>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</si>
  <si>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</si>
  <si>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</si>
  <si>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</si>
  <si>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</si>
  <si>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</si>
  <si>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</si>
  <si>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</si>
  <si>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</si>
  <si>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</si>
  <si>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</si>
  <si>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</si>
  <si>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</si>
  <si>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</si>
  <si>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</si>
  <si>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</si>
  <si>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</si>
  <si>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</si>
  <si>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</si>
  <si>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</si>
  <si>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</si>
  <si>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</si>
  <si>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</si>
  <si>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</si>
  <si>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</si>
  <si>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</si>
  <si>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</si>
  <si>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</si>
  <si>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</si>
  <si>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</si>
  <si>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</si>
  <si>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</si>
  <si>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</si>
  <si>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</si>
  <si>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</si>
  <si>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</si>
  <si>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</si>
  <si>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</si>
  <si>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</si>
  <si>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</si>
  <si>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</si>
  <si>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</si>
  <si>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</si>
  <si>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</si>
  <si>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</si>
  <si>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</si>
  <si>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</si>
  <si>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</si>
  <si>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</si>
  <si>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</si>
  <si>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</si>
  <si>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</si>
  <si>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</si>
  <si>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</si>
  <si>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</si>
  <si>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</si>
  <si>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</si>
  <si>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</si>
  <si>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</si>
  <si>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</si>
  <si>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</si>
  <si>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</si>
  <si>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</si>
  <si>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</si>
  <si>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</si>
  <si>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</si>
  <si>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</si>
  <si>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</si>
  <si>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</si>
  <si>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</si>
  <si>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</si>
  <si>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</si>
  <si>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</si>
  <si>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</si>
  <si>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</si>
  <si>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</si>
  <si>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</si>
  <si>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</si>
  <si>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</si>
  <si>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</si>
  <si>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</si>
  <si>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</si>
  <si>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</si>
  <si>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</si>
  <si>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</si>
  <si>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</si>
  <si>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</si>
  <si>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</si>
  <si>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</si>
  <si>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</si>
  <si>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</si>
  <si>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</si>
  <si>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</si>
  <si>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</si>
  <si>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</si>
  <si>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</si>
  <si>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</si>
  <si>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</si>
  <si>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</si>
  <si>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</si>
  <si>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</si>
  <si>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</si>
  <si>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</si>
  <si>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</si>
  <si>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</si>
  <si>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</si>
  <si>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</si>
  <si>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</si>
  <si>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</si>
  <si>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</si>
  <si>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</si>
  <si>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</si>
  <si>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</si>
  <si>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</si>
  <si>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</si>
  <si>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</si>
  <si>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</si>
  <si>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</si>
  <si>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</si>
  <si>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</si>
  <si>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</si>
  <si>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</si>
  <si>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</si>
  <si>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</si>
  <si>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</si>
  <si>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</si>
  <si>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</si>
  <si>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</si>
  <si>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</si>
  <si>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</si>
  <si>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</si>
  <si>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</si>
  <si>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</si>
  <si>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</si>
  <si>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</si>
  <si>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</si>
  <si>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</si>
  <si>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</si>
  <si>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</si>
  <si>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</si>
  <si>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</si>
  <si>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</si>
  <si>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</si>
  <si>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</si>
  <si>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</si>
  <si>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</si>
  <si>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</si>
  <si>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</si>
  <si>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</si>
  <si>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</si>
  <si>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</si>
  <si>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</si>
  <si>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</si>
  <si>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</si>
  <si>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</si>
  <si>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</si>
  <si>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</si>
  <si>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</si>
  <si>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</si>
  <si>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</si>
  <si>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</si>
  <si>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</si>
  <si>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</si>
  <si>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</si>
  <si>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</si>
  <si>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</si>
  <si>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</si>
  <si>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</si>
  <si>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</si>
  <si>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</si>
  <si>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</si>
  <si>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</si>
  <si>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</si>
  <si>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</si>
  <si>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</si>
  <si>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</si>
  <si>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</si>
  <si>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</si>
  <si>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</si>
  <si>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</si>
  <si>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</si>
  <si>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</si>
  <si>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</si>
  <si>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</si>
  <si>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</si>
  <si>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</si>
  <si>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</si>
  <si>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</si>
  <si>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</si>
  <si>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</si>
  <si>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</si>
  <si>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</si>
  <si>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</si>
  <si>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</si>
  <si>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</si>
  <si>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</si>
  <si>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</si>
  <si>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</si>
  <si>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</si>
  <si>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</si>
  <si>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</si>
  <si>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</si>
  <si>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</si>
  <si>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</si>
  <si>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</si>
  <si>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</si>
  <si>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</si>
  <si>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</si>
  <si>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</si>
  <si>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</si>
  <si>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</si>
  <si>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</si>
  <si>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</si>
  <si>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</si>
  <si>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</si>
  <si>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</si>
  <si>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</si>
  <si>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</si>
  <si>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</si>
  <si>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</si>
  <si>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</si>
  <si>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</si>
  <si>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</si>
  <si>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</si>
  <si>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</si>
  <si>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</si>
  <si>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</si>
  <si>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</si>
  <si>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</si>
  <si>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</si>
  <si>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</si>
  <si>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</si>
  <si>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</si>
  <si>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</si>
  <si>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</si>
  <si>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</si>
  <si>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</si>
  <si>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</si>
  <si>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</si>
  <si>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</si>
  <si>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</si>
  <si>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</si>
  <si>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</si>
  <si>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</si>
  <si>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</si>
  <si>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</si>
  <si>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</si>
  <si>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</si>
  <si>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</si>
  <si>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</si>
  <si>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</si>
  <si>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</si>
  <si>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</si>
  <si>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</si>
  <si>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</si>
  <si>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</si>
  <si>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</si>
  <si>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</si>
  <si>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</si>
  <si>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</si>
  <si>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</si>
  <si>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</si>
  <si>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</si>
  <si>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</si>
  <si>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</si>
  <si>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</si>
  <si>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</si>
  <si>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</si>
  <si>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</si>
  <si>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</si>
  <si>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</si>
  <si>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</si>
  <si>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</si>
  <si>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</si>
  <si>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</si>
  <si>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</si>
  <si>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</si>
  <si>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</si>
  <si>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</si>
  <si>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</si>
  <si>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</si>
  <si>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</si>
  <si>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</si>
  <si>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</si>
  <si>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</si>
  <si>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</si>
  <si>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</si>
  <si>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</si>
  <si>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</si>
  <si>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</si>
  <si>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</si>
  <si>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</si>
  <si>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</si>
  <si>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</si>
  <si>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</si>
  <si>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</si>
  <si>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</si>
  <si>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</si>
  <si>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</si>
  <si>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</si>
  <si>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</si>
  <si>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</si>
  <si>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</si>
  <si>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</si>
  <si>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</si>
  <si>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</si>
  <si>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</si>
  <si>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</si>
  <si>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</si>
  <si>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</si>
  <si>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</si>
  <si>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</si>
  <si>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</si>
  <si>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</si>
  <si>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</si>
  <si>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</si>
  <si>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</si>
  <si>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</si>
  <si>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</si>
  <si>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</si>
  <si>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</si>
  <si>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</si>
  <si>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</si>
  <si>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</si>
  <si>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</si>
  <si>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</si>
  <si>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</si>
  <si>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</si>
  <si>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</si>
  <si>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</si>
  <si>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</si>
  <si>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</si>
  <si>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</si>
  <si>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</si>
  <si>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</si>
  <si>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</si>
  <si>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</si>
  <si>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</si>
  <si>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</si>
  <si>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</si>
  <si>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</si>
  <si>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</si>
  <si>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</si>
  <si>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</si>
  <si>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</si>
  <si>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</si>
  <si>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</si>
  <si>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</si>
  <si>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</si>
  <si>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</si>
  <si>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</si>
  <si>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</si>
  <si>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</si>
  <si>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</si>
  <si>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</si>
  <si>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</si>
  <si>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</si>
  <si>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</si>
  <si>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</si>
  <si>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</si>
  <si>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</si>
  <si>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</si>
  <si>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</si>
  <si>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</si>
  <si>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</si>
  <si>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</si>
  <si>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</si>
  <si>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</si>
  <si>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</si>
  <si>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</si>
  <si>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</si>
  <si>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</si>
  <si>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</si>
  <si>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</si>
  <si>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</si>
  <si>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</si>
  <si>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</si>
  <si>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</si>
  <si>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</si>
  <si>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</si>
  <si>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</si>
  <si>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</si>
  <si>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</si>
  <si>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</si>
  <si>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</si>
  <si>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</si>
  <si>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</si>
  <si>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</si>
  <si>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</si>
  <si>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</si>
  <si>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</si>
  <si>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</si>
  <si>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</si>
  <si>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</si>
  <si>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</si>
  <si>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</si>
  <si>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</si>
  <si>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</si>
  <si>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</si>
  <si>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</si>
  <si>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</si>
  <si>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</si>
  <si>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</si>
  <si>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</si>
  <si>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</si>
  <si>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</si>
  <si>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</si>
  <si>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</si>
  <si>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</si>
  <si>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</si>
  <si>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</si>
  <si>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</si>
  <si>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</si>
  <si>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</si>
  <si>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</si>
  <si>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</si>
  <si>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</si>
  <si>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</si>
  <si>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</si>
  <si>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</si>
  <si>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</si>
  <si>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</si>
  <si>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</si>
  <si>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</si>
  <si>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</si>
  <si>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</si>
  <si>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</si>
  <si>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</si>
  <si>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</si>
  <si>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</si>
  <si>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</si>
  <si>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</si>
  <si>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</si>
  <si>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</si>
  <si>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</si>
  <si>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</si>
  <si>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</si>
  <si>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</si>
  <si>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</si>
  <si>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</si>
  <si>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</si>
  <si>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</si>
  <si>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</si>
  <si>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</si>
  <si>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</si>
  <si>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</si>
  <si>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</si>
  <si>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</si>
  <si>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</si>
  <si>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</si>
  <si>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</si>
  <si>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</si>
  <si>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</si>
  <si>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</si>
  <si>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</si>
  <si>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</si>
  <si>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</si>
  <si>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</si>
  <si>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</si>
  <si>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</si>
  <si>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</si>
  <si>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</si>
  <si>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</si>
  <si>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</si>
  <si>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</si>
  <si>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</si>
  <si>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</si>
  <si>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</si>
  <si>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</si>
  <si>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</si>
  <si>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</si>
  <si>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</si>
  <si>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</si>
  <si>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</si>
  <si>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</si>
  <si>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</si>
  <si>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</si>
  <si>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</si>
  <si>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</si>
  <si>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</si>
  <si>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</si>
  <si>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</si>
  <si>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</si>
  <si>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</si>
  <si>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</si>
  <si>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</si>
  <si>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</si>
  <si>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</si>
  <si>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</si>
  <si>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</si>
  <si>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</si>
  <si>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</si>
  <si>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</si>
  <si>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</si>
  <si>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</si>
  <si>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</si>
  <si>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</si>
  <si>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</si>
  <si>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</si>
  <si>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</si>
  <si>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</si>
  <si>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</si>
  <si>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</si>
  <si>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</si>
  <si>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</si>
  <si>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</si>
  <si>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</si>
  <si>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</si>
  <si>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</si>
  <si>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</si>
  <si>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</si>
  <si>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</si>
  <si>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</si>
  <si>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</si>
  <si>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</si>
  <si>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</si>
  <si>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</si>
  <si>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</si>
  <si>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</si>
  <si>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</si>
  <si>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</si>
  <si>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</si>
  <si>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</si>
  <si>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</si>
  <si>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</si>
  <si>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</si>
  <si>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</si>
  <si>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</si>
  <si>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</si>
  <si>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</si>
  <si>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</si>
  <si>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</si>
  <si>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</si>
  <si>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</si>
  <si>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</si>
  <si>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</si>
  <si>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</si>
  <si>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</si>
  <si>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</si>
  <si>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</si>
  <si>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</si>
  <si>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</si>
  <si>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</si>
  <si>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</si>
  <si>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</si>
  <si>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</si>
  <si>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</si>
  <si>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</si>
  <si>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</si>
  <si>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</si>
  <si>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</si>
  <si>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</si>
  <si>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</si>
  <si>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</si>
  <si>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</si>
  <si>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</si>
  <si>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</si>
  <si>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</si>
  <si>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</si>
  <si>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</si>
  <si>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</si>
  <si>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</si>
  <si>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</si>
  <si>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</si>
  <si>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</si>
  <si>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</si>
  <si>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</si>
  <si>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</si>
  <si>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</si>
  <si>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</si>
  <si>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</si>
  <si>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</si>
  <si>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</si>
  <si>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</si>
  <si>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</si>
  <si>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</si>
  <si>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</si>
  <si>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</si>
  <si>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</si>
  <si>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</si>
  <si>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</si>
  <si>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</si>
  <si>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</si>
  <si>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</si>
  <si>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</si>
  <si>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</si>
  <si>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</si>
  <si>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</si>
  <si>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</si>
  <si>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</si>
  <si>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</si>
  <si>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</si>
  <si>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</si>
  <si>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</si>
  <si>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</si>
  <si>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</si>
  <si>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</si>
  <si>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</si>
  <si>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</si>
  <si>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</si>
  <si>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</si>
  <si>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</si>
  <si>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</si>
  <si>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</si>
  <si>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</si>
  <si>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</si>
  <si>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</si>
  <si>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</si>
  <si>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</si>
  <si>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</si>
  <si>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</si>
  <si>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</si>
  <si>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</si>
  <si>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</si>
  <si>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</si>
  <si>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</si>
  <si>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</si>
  <si>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</si>
  <si>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</si>
  <si>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</si>
  <si>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</si>
  <si>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</si>
  <si>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</si>
  <si>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</si>
  <si>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</si>
  <si>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</si>
  <si>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</si>
  <si>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</si>
  <si>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</si>
  <si>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</si>
  <si>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</si>
  <si>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</si>
  <si>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</si>
  <si>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</si>
  <si>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</si>
  <si>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</si>
  <si>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</si>
  <si>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</si>
  <si>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</si>
  <si>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</si>
  <si>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</si>
  <si>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</si>
  <si>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</si>
  <si>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</si>
  <si>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</si>
  <si>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</si>
  <si>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</si>
  <si>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</si>
  <si>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</si>
  <si>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</si>
  <si>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</si>
  <si>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</si>
  <si>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</si>
  <si>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</si>
  <si>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</si>
  <si>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</si>
  <si>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</si>
  <si>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</si>
  <si>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</si>
  <si>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</si>
  <si>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</si>
  <si>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</si>
  <si>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</si>
  <si>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</si>
  <si>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</si>
  <si>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</si>
  <si>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</si>
  <si>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</si>
  <si>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</si>
  <si>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</si>
  <si>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</si>
  <si>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</si>
  <si>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</si>
  <si>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</si>
  <si>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</si>
  <si>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</si>
  <si>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</si>
  <si>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</si>
  <si>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</si>
  <si>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</si>
  <si>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</si>
  <si>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</si>
  <si>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</si>
  <si>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</si>
  <si>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</si>
  <si>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</si>
  <si>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</si>
  <si>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</si>
  <si>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</si>
  <si>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</si>
  <si>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</si>
  <si>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</si>
  <si>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</si>
  <si>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</si>
  <si>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</si>
  <si>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</si>
  <si>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</si>
  <si>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</si>
  <si>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</si>
  <si>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</si>
  <si>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</si>
  <si>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</si>
  <si>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</si>
  <si>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</si>
  <si>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</si>
  <si>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</si>
  <si>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</si>
  <si>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</si>
  <si>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</si>
  <si>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</si>
  <si>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</si>
  <si>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</si>
  <si>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</si>
  <si>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</si>
  <si>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</si>
  <si>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</si>
  <si>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</si>
  <si>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</si>
  <si>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</si>
  <si>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</si>
  <si>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</si>
  <si>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</si>
  <si>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</si>
  <si>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</si>
  <si>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</si>
  <si>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</si>
  <si>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</si>
  <si>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</si>
  <si>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</si>
  <si>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</si>
  <si>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</si>
  <si>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</si>
  <si>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</si>
  <si>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</si>
  <si>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</si>
  <si>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</si>
  <si>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</si>
  <si>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</si>
  <si>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</si>
  <si>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</si>
  <si>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</si>
  <si>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</si>
  <si>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</si>
  <si>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</si>
  <si>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</si>
  <si>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</si>
  <si>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</si>
  <si>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</si>
  <si>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</si>
  <si>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</si>
  <si>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</si>
  <si>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</si>
  <si>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</si>
  <si>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</si>
  <si>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</si>
  <si>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</si>
  <si>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</si>
  <si>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</si>
  <si>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</si>
  <si>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</si>
  <si>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</si>
  <si>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</si>
  <si>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</si>
  <si>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</si>
  <si>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</si>
  <si>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</si>
  <si>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</si>
  <si>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</si>
  <si>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</si>
  <si>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</si>
  <si>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</si>
  <si>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</si>
  <si>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</si>
  <si>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</si>
  <si>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</si>
  <si>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</si>
  <si>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</si>
  <si>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</si>
  <si>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</si>
  <si>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</si>
  <si>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</si>
  <si>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</si>
  <si>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</si>
  <si>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</si>
  <si>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</si>
  <si>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</si>
  <si>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</si>
  <si>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</si>
  <si>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</si>
  <si>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</si>
  <si>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</si>
  <si>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</si>
  <si>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</si>
  <si>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</si>
  <si>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</si>
  <si>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</si>
  <si>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</si>
  <si>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</si>
  <si>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</si>
  <si>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</si>
  <si>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</si>
  <si>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</si>
  <si>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</si>
  <si>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</si>
  <si>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</si>
  <si>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</si>
  <si>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</si>
  <si>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</si>
  <si>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</si>
  <si>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</si>
  <si>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</si>
  <si>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</si>
  <si>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</si>
  <si>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</si>
  <si>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</si>
  <si>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</si>
  <si>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</si>
  <si>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</si>
  <si>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</si>
  <si>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</si>
  <si>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</si>
  <si>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</si>
  <si>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</si>
  <si>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</si>
  <si>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</si>
  <si>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</si>
  <si>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</si>
  <si>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</si>
  <si>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</si>
  <si>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</si>
  <si>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</si>
  <si>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</si>
  <si>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</si>
  <si>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</si>
  <si>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</si>
  <si>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</si>
  <si>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</si>
  <si>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</si>
  <si>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</si>
  <si>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</si>
  <si>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</si>
  <si>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</si>
  <si>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</si>
  <si>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</si>
  <si>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</si>
  <si>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</si>
  <si>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</si>
  <si>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</si>
  <si>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</si>
  <si>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</si>
  <si>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</si>
  <si>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</si>
  <si>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</si>
  <si>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</si>
  <si>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</si>
  <si>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</si>
  <si>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</si>
  <si>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</si>
  <si>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</si>
  <si>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</si>
  <si>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</si>
  <si>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</si>
  <si>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</si>
  <si>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</si>
  <si>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</si>
  <si>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</si>
  <si>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</si>
  <si>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</si>
  <si>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</si>
  <si>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</si>
  <si>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</si>
  <si>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</si>
  <si>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</si>
  <si>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</si>
  <si>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</si>
  <si>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</si>
  <si>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</si>
  <si>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</si>
  <si>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</si>
  <si>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</si>
  <si>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</si>
  <si>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</si>
  <si>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</si>
  <si>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</si>
  <si>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</si>
  <si>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</si>
  <si>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</si>
  <si>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</si>
  <si>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</si>
  <si>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</si>
  <si>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</si>
  <si>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</si>
  <si>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</si>
  <si>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</si>
  <si>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</si>
  <si>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</si>
  <si>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</si>
  <si>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</si>
  <si>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</si>
  <si>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</si>
  <si>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</si>
  <si>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</si>
  <si>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</si>
  <si>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</si>
  <si>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</si>
  <si>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</si>
  <si>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</si>
  <si>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</si>
  <si>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</si>
  <si>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</si>
  <si>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</si>
  <si>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</si>
  <si>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</si>
  <si>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</si>
  <si>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</si>
  <si>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</si>
  <si>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</si>
  <si>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</si>
  <si>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</si>
  <si>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</si>
  <si>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</si>
  <si>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</si>
  <si>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</si>
  <si>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</si>
  <si>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</si>
  <si>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</si>
  <si>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</si>
  <si>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</si>
  <si>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</si>
  <si>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</si>
  <si>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</si>
  <si>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</si>
  <si>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</si>
  <si>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</si>
  <si>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</si>
  <si>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</si>
  <si>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</si>
  <si>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</si>
  <si>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</si>
  <si>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</si>
  <si>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</si>
  <si>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</si>
  <si>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</si>
  <si>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</si>
  <si>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</si>
  <si>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</si>
  <si>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</si>
  <si>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</si>
  <si>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</si>
  <si>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</si>
  <si>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</si>
  <si>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</si>
  <si>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</si>
  <si>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</si>
  <si>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</si>
  <si>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</si>
  <si>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</si>
  <si>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</si>
  <si>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</si>
  <si>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</si>
  <si>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</si>
  <si>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</si>
  <si>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</si>
  <si>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</si>
  <si>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</si>
  <si>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</si>
  <si>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</si>
  <si>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</si>
  <si>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</si>
  <si>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</si>
  <si>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</si>
  <si>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</si>
  <si>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</si>
  <si>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</si>
  <si>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</si>
  <si>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</si>
  <si>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</si>
  <si>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</si>
  <si>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</si>
  <si>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</si>
  <si>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</si>
  <si>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</si>
  <si>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</si>
  <si>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</si>
  <si>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</si>
  <si>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</si>
  <si>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</si>
  <si>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</si>
  <si>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</si>
  <si>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</si>
  <si>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</si>
  <si>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</si>
  <si>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</si>
  <si>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</si>
  <si>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</si>
  <si>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</si>
  <si>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</si>
  <si>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</si>
  <si>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</si>
  <si>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</si>
  <si>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</si>
  <si>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</si>
  <si>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</si>
  <si>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</si>
  <si>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</si>
  <si>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</si>
  <si>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</si>
  <si>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</si>
  <si>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</si>
  <si>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</si>
  <si>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</si>
  <si>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</si>
  <si>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</si>
  <si>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</si>
  <si>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</si>
  <si>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</si>
  <si>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</si>
  <si>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</si>
  <si>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</si>
  <si>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</si>
  <si>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</si>
  <si>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</si>
  <si>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</si>
  <si>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</si>
  <si>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</si>
  <si>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</si>
  <si>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</si>
  <si>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</si>
  <si>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</si>
  <si>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</si>
  <si>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</si>
  <si>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</si>
  <si>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</si>
  <si>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</si>
  <si>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</si>
  <si>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</si>
  <si>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</si>
  <si>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</si>
  <si>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</si>
  <si>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</si>
  <si>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</si>
  <si>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</si>
  <si>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</si>
  <si>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</si>
  <si>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</si>
  <si>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</si>
  <si>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</si>
  <si>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</si>
  <si>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</si>
  <si>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</si>
  <si>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</si>
  <si>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</si>
  <si>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</si>
  <si>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</si>
  <si>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</si>
  <si>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</si>
  <si>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</si>
  <si>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</si>
  <si>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</si>
  <si>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</si>
  <si>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</si>
  <si>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</si>
  <si>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</si>
  <si>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</si>
  <si>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</si>
  <si>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</si>
  <si>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</si>
  <si>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</si>
  <si>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</si>
  <si>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</si>
  <si>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</si>
  <si>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</si>
  <si>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</si>
  <si>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</si>
  <si>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</si>
  <si>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</si>
  <si>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</si>
  <si>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</si>
  <si>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</si>
  <si>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</si>
  <si>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</si>
  <si>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</si>
  <si>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</si>
  <si>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</si>
  <si>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</si>
  <si>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</si>
  <si>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</si>
  <si>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</si>
  <si>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</si>
  <si>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</si>
  <si>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</si>
  <si>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</si>
  <si>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</si>
  <si>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</si>
  <si>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</si>
  <si>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</si>
  <si>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</si>
  <si>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</si>
  <si>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</si>
  <si>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</si>
  <si>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</si>
  <si>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</si>
  <si>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</si>
  <si>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</si>
  <si>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</si>
  <si>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</si>
  <si>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</si>
  <si>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</si>
  <si>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</si>
  <si>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</si>
  <si>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</si>
  <si>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</si>
  <si>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</si>
  <si>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</si>
  <si>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</si>
  <si>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</si>
  <si>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</si>
  <si>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</si>
  <si>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</si>
  <si>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</si>
  <si>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</si>
  <si>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</si>
  <si>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</si>
  <si>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</si>
  <si>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</si>
  <si>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</si>
  <si>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</si>
  <si>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</si>
  <si>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</si>
  <si>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</si>
  <si>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</si>
  <si>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</si>
  <si>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</si>
  <si>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</si>
  <si>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</si>
  <si>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</si>
  <si>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</si>
  <si>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</si>
  <si>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</si>
  <si>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</si>
  <si>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</si>
  <si>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</si>
  <si>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</si>
  <si>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</si>
  <si>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</si>
  <si>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</si>
  <si>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</si>
  <si>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</si>
  <si>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</si>
  <si>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</si>
  <si>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</si>
  <si>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</si>
  <si>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</si>
  <si>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</si>
  <si>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</si>
  <si>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</si>
  <si>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</si>
  <si>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</si>
  <si>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</si>
  <si>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</si>
  <si>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</si>
  <si>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</si>
  <si>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</si>
  <si>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</si>
  <si>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</si>
  <si>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</si>
  <si>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</si>
  <si>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</si>
  <si>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</si>
  <si>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</si>
  <si>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</si>
  <si>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</si>
  <si>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</si>
  <si>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</si>
  <si>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</si>
  <si>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</si>
  <si>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</si>
  <si>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</si>
  <si>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</si>
  <si>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</si>
  <si>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</si>
  <si>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</si>
  <si>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</si>
  <si>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</si>
  <si>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</si>
  <si>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</si>
  <si>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</si>
  <si>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</si>
  <si>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</si>
  <si>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</si>
  <si>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</si>
  <si>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</si>
  <si>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</si>
  <si>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</si>
  <si>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</si>
  <si>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</si>
  <si>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</si>
  <si>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</si>
  <si>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</si>
  <si>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</si>
  <si>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</si>
  <si>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</si>
  <si>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</si>
  <si>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</si>
  <si>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</si>
  <si>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</si>
  <si>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</si>
  <si>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</si>
  <si>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</si>
  <si>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</si>
  <si>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</si>
  <si>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</si>
  <si>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</si>
  <si>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</si>
  <si>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</si>
  <si>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</si>
  <si>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</si>
  <si>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</si>
  <si>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</si>
  <si>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</si>
  <si>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</si>
  <si>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</si>
  <si>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</si>
  <si>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</si>
  <si>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</si>
  <si>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</si>
  <si>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</si>
  <si>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</si>
  <si>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</si>
  <si>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</si>
  <si>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</si>
  <si>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</si>
  <si>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</si>
  <si>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</si>
  <si>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</si>
  <si>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</si>
  <si>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</si>
  <si>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</si>
  <si>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</si>
  <si>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</si>
  <si>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</si>
  <si>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</si>
  <si>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</si>
  <si>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</si>
  <si>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</si>
  <si>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</si>
  <si>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</si>
  <si>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</si>
  <si>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</si>
  <si>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</si>
  <si>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</si>
  <si>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</si>
  <si>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</si>
  <si>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</si>
  <si>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</si>
  <si>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</si>
  <si>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</si>
  <si>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</si>
  <si>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</si>
  <si>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</si>
  <si>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</si>
  <si>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</si>
  <si>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</si>
  <si>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</si>
  <si>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</si>
  <si>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</si>
  <si>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</si>
  <si>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</si>
  <si>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</si>
  <si>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</si>
  <si>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</si>
  <si>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</si>
  <si>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</si>
  <si>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</si>
  <si>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</si>
  <si>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</si>
  <si>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</si>
  <si>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</si>
  <si>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</si>
  <si>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</si>
  <si>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</si>
  <si>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</si>
  <si>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</si>
  <si>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</si>
  <si>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</si>
  <si>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</si>
  <si>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</si>
  <si>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</si>
  <si>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</si>
  <si>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</si>
  <si>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</si>
  <si>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</si>
  <si>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</si>
  <si>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</si>
  <si>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</si>
  <si>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</si>
  <si>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</si>
  <si>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</si>
  <si>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</si>
  <si>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</si>
  <si>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</si>
  <si>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</si>
  <si>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</si>
  <si>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</si>
  <si>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</si>
  <si>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</si>
  <si>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</si>
  <si>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</si>
  <si>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</si>
  <si>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</si>
  <si>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</si>
  <si>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</si>
  <si>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</si>
  <si>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</si>
  <si>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</si>
  <si>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</si>
  <si>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</si>
  <si>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</si>
  <si>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</si>
  <si>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</si>
  <si>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</si>
  <si>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</si>
  <si>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</si>
  <si>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</si>
  <si>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</si>
  <si>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</si>
  <si>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</si>
  <si>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</si>
  <si>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</si>
  <si>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</si>
  <si>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</si>
  <si>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</si>
  <si>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</si>
  <si>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</si>
  <si>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</si>
  <si>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</si>
  <si>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</si>
  <si>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</si>
  <si>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</si>
  <si>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</si>
  <si>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</si>
  <si>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</si>
  <si>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</si>
  <si>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</si>
  <si>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</si>
  <si>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</si>
  <si>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</si>
  <si>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</si>
  <si>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</si>
  <si>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</si>
  <si>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</si>
  <si>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</si>
  <si>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</si>
  <si>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</si>
  <si>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</si>
  <si>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</si>
  <si>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</si>
  <si>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</si>
  <si>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</si>
  <si>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</si>
  <si>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</si>
  <si>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</si>
  <si>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</si>
  <si>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</si>
  <si>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</si>
  <si>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</si>
  <si>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</si>
  <si>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</si>
  <si>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</si>
  <si>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</si>
  <si>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</si>
  <si>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</si>
  <si>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</si>
  <si>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</si>
  <si>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</si>
  <si>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</si>
  <si>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</si>
  <si>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</si>
  <si>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</si>
  <si>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</si>
  <si>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</si>
  <si>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</si>
  <si>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</si>
  <si>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</si>
  <si>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</si>
  <si>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</si>
  <si>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</si>
  <si>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</si>
  <si>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</si>
  <si>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</si>
  <si>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</si>
  <si>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</si>
  <si>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</si>
  <si>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</si>
  <si>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</si>
  <si>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</si>
  <si>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</si>
  <si>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</si>
  <si>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</si>
  <si>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</si>
  <si>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</si>
  <si>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</si>
  <si>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</si>
  <si>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</si>
  <si>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</si>
  <si>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</si>
  <si>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</si>
  <si>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</si>
  <si>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</si>
  <si>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</si>
  <si>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</si>
  <si>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</si>
  <si>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</si>
  <si>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</si>
  <si>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</si>
  <si>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</si>
  <si>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</si>
  <si>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</si>
  <si>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</si>
  <si>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</si>
  <si>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</si>
  <si>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</si>
  <si>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</si>
  <si>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</si>
  <si>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</si>
  <si>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</si>
  <si>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</si>
  <si>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</si>
  <si>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</si>
  <si>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</si>
  <si>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</si>
  <si>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</si>
  <si>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</si>
  <si>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</si>
  <si>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</si>
  <si>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</si>
  <si>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</si>
  <si>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</si>
  <si>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</si>
  <si>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</si>
  <si>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</si>
  <si>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</si>
  <si>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</si>
  <si>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</si>
  <si>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</si>
  <si>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</si>
  <si>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</si>
  <si>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</si>
  <si>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</si>
  <si>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</si>
  <si>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</si>
  <si>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</si>
  <si>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</si>
  <si>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</si>
  <si>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</si>
  <si>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</si>
  <si>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</si>
  <si>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</si>
  <si>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</si>
  <si>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</si>
  <si>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</si>
  <si>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</si>
  <si>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</si>
  <si>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</si>
  <si>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</si>
  <si>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</si>
  <si>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</si>
  <si>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</si>
  <si>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</si>
  <si>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</si>
  <si>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</si>
  <si>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</si>
  <si>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</si>
  <si>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</si>
  <si>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</si>
  <si>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</si>
  <si>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</si>
  <si>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</si>
  <si>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</si>
  <si>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</si>
  <si>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</si>
  <si>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</si>
  <si>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</si>
  <si>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</si>
  <si>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</si>
  <si>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</si>
  <si>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</si>
  <si>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</si>
  <si>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</si>
  <si>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</si>
  <si>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</si>
  <si>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</si>
  <si>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</si>
  <si>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</si>
  <si>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</si>
  <si>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</si>
  <si>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</si>
  <si>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</si>
  <si>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</si>
  <si>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</si>
  <si>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</si>
  <si>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</si>
  <si>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</si>
  <si>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</si>
  <si>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</si>
  <si>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</si>
  <si>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</si>
  <si>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</si>
  <si>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</si>
  <si>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</si>
  <si>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</si>
  <si>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</si>
  <si>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</si>
  <si>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</si>
  <si>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</si>
  <si>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</si>
  <si>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</si>
  <si>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</si>
  <si>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</si>
  <si>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</si>
  <si>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</si>
  <si>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</si>
  <si>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</si>
  <si>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</si>
  <si>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</si>
  <si>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</si>
  <si>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</si>
  <si>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</si>
  <si>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</si>
  <si>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</si>
  <si>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</si>
  <si>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</si>
  <si>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</si>
  <si>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</si>
  <si>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</si>
  <si>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</si>
  <si>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</si>
  <si>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</si>
  <si>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</si>
  <si>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</si>
  <si>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</si>
  <si>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</si>
  <si>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</si>
  <si>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</si>
  <si>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</si>
  <si>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</si>
  <si>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</si>
  <si>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</si>
  <si>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</si>
  <si>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</si>
  <si>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</si>
  <si>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</si>
  <si>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</si>
  <si>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</si>
  <si>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</si>
  <si>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</si>
  <si>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</si>
  <si>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</si>
  <si>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</si>
  <si>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</si>
  <si>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</si>
  <si>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</si>
  <si>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</si>
  <si>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</si>
  <si>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</si>
  <si>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</si>
  <si>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</si>
  <si>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</si>
  <si>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</si>
  <si>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</si>
  <si>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</si>
  <si>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</si>
  <si>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</si>
  <si>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</si>
  <si>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</si>
  <si>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</si>
  <si>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</si>
  <si>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</si>
  <si>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</si>
  <si>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</si>
  <si>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</si>
  <si>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</si>
  <si>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</si>
  <si>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</si>
  <si>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</si>
  <si>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</si>
  <si>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</si>
  <si>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</si>
  <si>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</si>
  <si>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</si>
  <si>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</si>
  <si>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</si>
  <si>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</si>
  <si>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</si>
  <si>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</si>
  <si>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</si>
  <si>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</si>
  <si>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</si>
  <si>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</si>
  <si>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</si>
  <si>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</si>
  <si>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</si>
  <si>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</si>
  <si>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</si>
  <si>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</si>
  <si>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</si>
  <si>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</si>
  <si>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</si>
  <si>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</si>
  <si>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</si>
  <si>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</si>
  <si>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</si>
  <si>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</si>
  <si>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</si>
  <si>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</si>
  <si>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</si>
  <si>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</si>
  <si>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</si>
  <si>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</si>
  <si>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</si>
  <si>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</si>
  <si>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</si>
  <si>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</si>
  <si>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</si>
  <si>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</si>
  <si>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</si>
  <si>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</si>
  <si>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</si>
  <si>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</si>
  <si>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</si>
  <si>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</si>
  <si>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</si>
  <si>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</si>
  <si>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</si>
  <si>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</si>
  <si>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</si>
  <si>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</si>
  <si>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</si>
  <si>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</si>
  <si>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</si>
  <si>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</si>
  <si>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</si>
  <si>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</si>
  <si>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</si>
  <si>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</si>
  <si>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</si>
  <si>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</si>
  <si>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</si>
  <si>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</si>
  <si>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</si>
  <si>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</si>
  <si>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</si>
  <si>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</si>
  <si>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</si>
  <si>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</si>
  <si>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</si>
  <si>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</si>
  <si>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</si>
  <si>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</si>
  <si>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</si>
  <si>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</si>
  <si>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</si>
  <si>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</si>
  <si>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</si>
  <si>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</si>
  <si>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</si>
  <si>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</si>
  <si>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</si>
  <si>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</si>
  <si>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</si>
  <si>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</si>
  <si>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</si>
  <si>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</si>
  <si>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</si>
  <si>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</si>
  <si>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</si>
  <si>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</si>
  <si>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</si>
  <si>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</si>
  <si>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</si>
  <si>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</si>
  <si>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</si>
  <si>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</si>
  <si>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</si>
  <si>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</si>
  <si>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</si>
  <si>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</si>
  <si>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</si>
  <si>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</si>
  <si>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</si>
  <si>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</si>
  <si>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</si>
  <si>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</si>
  <si>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</si>
  <si>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</si>
  <si>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</si>
  <si>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</si>
  <si>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</si>
  <si>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</si>
  <si>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</si>
  <si>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</si>
  <si>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</si>
  <si>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</si>
  <si>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</si>
  <si>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</si>
  <si>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</si>
  <si>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</si>
  <si>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</si>
  <si>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</si>
  <si>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</si>
  <si>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</si>
  <si>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</si>
  <si>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</si>
  <si>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</si>
  <si>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</si>
  <si>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</si>
  <si>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</si>
  <si>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</si>
  <si>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</si>
  <si>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</si>
  <si>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</si>
  <si>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</si>
  <si>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</si>
  <si>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</si>
  <si>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</si>
  <si>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</si>
  <si>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</si>
  <si>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</si>
  <si>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</si>
  <si>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</si>
  <si>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</si>
  <si>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</si>
  <si>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</si>
  <si>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</si>
  <si>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</si>
  <si>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</si>
  <si>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</si>
  <si>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</si>
  <si>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</si>
  <si>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</si>
  <si>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</si>
  <si>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</si>
  <si>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</si>
  <si>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</si>
  <si>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</si>
  <si>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</si>
  <si>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</si>
  <si>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</si>
  <si>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</si>
  <si>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</si>
  <si>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</si>
  <si>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</si>
  <si>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</si>
  <si>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</si>
  <si>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</si>
  <si>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</si>
  <si>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</si>
  <si>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</si>
  <si>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</si>
  <si>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</si>
  <si>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</si>
  <si>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</si>
  <si>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</si>
  <si>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</si>
  <si>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</si>
  <si>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</si>
  <si>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</si>
  <si>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</si>
  <si>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</si>
  <si>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</si>
  <si>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</si>
  <si>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</si>
  <si>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</si>
  <si>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</si>
  <si>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</si>
  <si>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</si>
  <si>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</si>
  <si>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</si>
  <si>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</si>
  <si>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</si>
  <si>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</si>
  <si>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</si>
  <si>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</si>
  <si>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</si>
  <si>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</si>
  <si>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</si>
  <si>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</si>
  <si>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</si>
  <si>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</si>
  <si>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</si>
  <si>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</si>
  <si>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</si>
  <si>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</si>
  <si>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</si>
  <si>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</si>
  <si>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</si>
  <si>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</si>
  <si>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</si>
  <si>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</si>
  <si>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</si>
  <si>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</si>
  <si>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</si>
  <si>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</si>
  <si>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</si>
  <si>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</si>
  <si>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</si>
  <si>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</si>
  <si>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</si>
  <si>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</si>
  <si>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</si>
  <si>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</si>
  <si>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</si>
  <si>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</si>
  <si>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</si>
  <si>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</si>
  <si>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</si>
  <si>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</si>
  <si>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</si>
  <si>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</si>
  <si>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</si>
  <si>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</si>
  <si>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</si>
  <si>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</si>
  <si>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</si>
  <si>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</si>
  <si>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</si>
  <si>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</si>
  <si>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</si>
  <si>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</si>
  <si>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</si>
  <si>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</si>
  <si>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</si>
  <si>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</si>
  <si>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</si>
  <si>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</si>
  <si>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</si>
  <si>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</si>
  <si>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</si>
  <si>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</si>
  <si>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</si>
  <si>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</si>
  <si>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</si>
  <si>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</si>
  <si>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</si>
  <si>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</si>
  <si>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</si>
  <si>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</si>
  <si>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</si>
  <si>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</si>
  <si>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</si>
  <si>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</si>
  <si>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</si>
  <si>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</si>
  <si>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</si>
  <si>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</si>
  <si>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</si>
  <si>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</si>
  <si>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</si>
  <si>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</si>
  <si>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</si>
  <si>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</si>
  <si>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</si>
  <si>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</si>
  <si>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</si>
  <si>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</si>
  <si>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</si>
  <si>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</si>
  <si>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</si>
  <si>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</si>
  <si>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</si>
  <si>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</si>
  <si>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</si>
  <si>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</si>
  <si>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</si>
  <si>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</si>
  <si>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</si>
  <si>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</si>
  <si>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</si>
  <si>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</si>
  <si>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</si>
  <si>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</si>
  <si>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</si>
  <si>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</si>
  <si>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</si>
  <si>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</si>
  <si>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</si>
  <si>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</si>
  <si>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</si>
  <si>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</si>
  <si>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</si>
  <si>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</si>
  <si>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</si>
  <si>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</si>
  <si>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</si>
  <si>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</si>
  <si>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</si>
  <si>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</si>
  <si>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</si>
  <si>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</si>
  <si>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</si>
  <si>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</si>
  <si>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</si>
  <si>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</si>
  <si>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</si>
  <si>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</si>
  <si>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</si>
  <si>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</si>
  <si>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</si>
  <si>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</si>
  <si>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</si>
  <si>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</si>
  <si>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</si>
  <si>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</si>
  <si>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</si>
  <si>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</si>
  <si>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</si>
  <si>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</si>
  <si>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</si>
  <si>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</si>
  <si>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</si>
  <si>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</si>
  <si>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</si>
  <si>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</si>
  <si>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</si>
  <si>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</si>
  <si>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</si>
  <si>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</si>
  <si>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</si>
  <si>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</si>
  <si>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</si>
  <si>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</si>
  <si>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</si>
  <si>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</si>
  <si>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</si>
  <si>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</si>
  <si>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</si>
  <si>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</si>
  <si>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</si>
  <si>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</si>
  <si>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</si>
  <si>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</si>
  <si>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</si>
  <si>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</si>
  <si>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</si>
  <si>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</si>
  <si>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</si>
  <si>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</si>
  <si>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</si>
  <si>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</si>
  <si>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</si>
  <si>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</si>
  <si>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</si>
  <si>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</si>
  <si>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</si>
  <si>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</si>
  <si>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</si>
  <si>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</si>
  <si>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</si>
  <si>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</si>
  <si>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</si>
  <si>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</si>
  <si>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</si>
  <si>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</si>
  <si>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</si>
  <si>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</si>
  <si>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</si>
  <si>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</si>
  <si>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</si>
  <si>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</si>
  <si>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</si>
  <si>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</si>
  <si>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</si>
  <si>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</si>
  <si>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</si>
  <si>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</si>
  <si>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</si>
  <si>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</si>
  <si>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</si>
  <si>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</si>
  <si>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</si>
  <si>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</si>
  <si>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</si>
  <si>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</si>
  <si>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</si>
  <si>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</si>
  <si>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</si>
  <si>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</si>
  <si>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</si>
  <si>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</si>
  <si>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</si>
  <si>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</si>
  <si>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</si>
  <si>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</si>
  <si>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</si>
  <si>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</si>
  <si>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</si>
  <si>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</si>
  <si>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</si>
  <si>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</si>
  <si>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</si>
  <si>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</si>
  <si>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</si>
  <si>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</si>
  <si>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</si>
  <si>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</si>
  <si>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</si>
  <si>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</si>
  <si>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</si>
  <si>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</si>
  <si>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</si>
  <si>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</si>
  <si>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</si>
  <si>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</si>
  <si>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</si>
  <si>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</si>
  <si>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</si>
  <si>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</si>
  <si>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</si>
  <si>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</si>
  <si>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</si>
  <si>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</si>
  <si>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</si>
  <si>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</si>
  <si>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</si>
  <si>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</si>
  <si>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</si>
  <si>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</si>
  <si>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</si>
  <si>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</si>
  <si>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</si>
  <si>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</si>
  <si>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</si>
  <si>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</si>
  <si>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</si>
  <si>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</si>
  <si>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</si>
  <si>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</si>
  <si>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</si>
  <si>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</si>
  <si>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</si>
  <si>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</si>
  <si>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</si>
  <si>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</si>
  <si>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</si>
  <si>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</si>
  <si>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</si>
  <si>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</si>
  <si>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</si>
  <si>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</si>
  <si>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</si>
  <si>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</si>
  <si>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</si>
  <si>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</si>
  <si>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</si>
  <si>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</si>
  <si>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</si>
  <si>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</si>
  <si>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</si>
  <si>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</si>
  <si>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</si>
  <si>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</si>
  <si>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</si>
  <si>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</si>
  <si>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</si>
  <si>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</si>
  <si>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</si>
  <si>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</si>
  <si>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</si>
  <si>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</si>
  <si>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</si>
  <si>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</si>
  <si>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</si>
  <si>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</si>
  <si>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</si>
  <si>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</si>
  <si>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</si>
  <si>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</si>
  <si>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</si>
  <si>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</si>
  <si>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</si>
  <si>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</si>
  <si>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</si>
  <si>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</si>
  <si>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</si>
  <si>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</si>
  <si>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</si>
  <si>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</si>
  <si>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</si>
  <si>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</si>
  <si>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</si>
  <si>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</si>
  <si>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</si>
  <si>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</si>
  <si>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</si>
  <si>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</si>
  <si>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</si>
  <si>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</si>
  <si>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</si>
  <si>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</si>
  <si>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</si>
  <si>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</si>
  <si>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</si>
  <si>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</si>
  <si>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</si>
  <si>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</si>
  <si>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</si>
  <si>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</si>
  <si>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</si>
  <si>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</si>
  <si>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</si>
  <si>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</si>
  <si>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</si>
  <si>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</si>
  <si>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</si>
  <si>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</si>
  <si>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</si>
  <si>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</si>
  <si>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</si>
  <si>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</si>
  <si>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</si>
  <si>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</si>
  <si>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</si>
  <si>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</si>
  <si>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</si>
  <si>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</si>
  <si>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</si>
  <si>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</si>
  <si>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</si>
  <si>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</si>
  <si>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</si>
  <si>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</si>
  <si>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</si>
  <si>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</si>
  <si>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</si>
  <si>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</si>
  <si>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</si>
  <si>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</si>
  <si>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</si>
  <si>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</si>
  <si>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</si>
  <si>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</si>
  <si>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</si>
  <si>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</si>
  <si>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</si>
  <si>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</si>
  <si>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</si>
  <si>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</si>
  <si>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</si>
  <si>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</si>
  <si>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</si>
  <si>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</si>
  <si>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</si>
  <si>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</si>
  <si>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</si>
  <si>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</si>
  <si>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</si>
  <si>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</si>
  <si>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</si>
  <si>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</si>
  <si>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</si>
  <si>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</si>
  <si>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</si>
  <si>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</si>
  <si>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</si>
  <si>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</si>
  <si>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</si>
  <si>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</si>
  <si>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</si>
  <si>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</si>
  <si>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</si>
  <si>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</si>
  <si>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</si>
  <si>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</si>
  <si>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</si>
  <si>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</si>
  <si>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</si>
  <si>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</si>
  <si>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</si>
  <si>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</si>
  <si>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</si>
  <si>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</si>
  <si>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</si>
  <si>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</si>
  <si>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</si>
  <si>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</si>
  <si>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</si>
  <si>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</si>
  <si>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</si>
  <si>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</si>
  <si>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</si>
  <si>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</si>
  <si>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</si>
  <si>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</si>
  <si>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</si>
  <si>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</si>
  <si>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</si>
  <si>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</si>
  <si>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</si>
  <si>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</si>
  <si>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</si>
  <si>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</si>
  <si>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</si>
  <si>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</si>
  <si>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</si>
  <si>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</si>
  <si>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</si>
  <si>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</si>
  <si>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</si>
  <si>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</si>
  <si>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</si>
  <si>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</si>
  <si>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</si>
  <si>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</si>
  <si>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</si>
  <si>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</si>
  <si>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</si>
  <si>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</si>
  <si>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</si>
  <si>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</si>
  <si>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</si>
  <si>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</si>
  <si>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</si>
  <si>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</si>
  <si>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</si>
  <si>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</si>
  <si>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</si>
  <si>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</si>
  <si>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</si>
  <si>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</si>
  <si>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</si>
  <si>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</si>
  <si>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</si>
  <si>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</si>
  <si>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</si>
  <si>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</si>
  <si>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</si>
  <si>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</si>
  <si>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</si>
  <si>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</si>
  <si>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</si>
  <si>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</si>
  <si>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</si>
  <si>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</si>
  <si>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</si>
  <si>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</si>
  <si>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</si>
  <si>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</si>
  <si>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</si>
  <si>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</si>
  <si>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</si>
  <si>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</si>
  <si>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</si>
  <si>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</si>
  <si>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</si>
  <si>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</si>
  <si>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</si>
  <si>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</si>
  <si>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</si>
  <si>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</si>
  <si>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</si>
  <si>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</si>
  <si>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</si>
  <si>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</si>
  <si>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</si>
  <si>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</si>
  <si>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</si>
  <si>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</si>
  <si>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</si>
  <si>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</si>
  <si>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</si>
  <si>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</si>
  <si>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</si>
  <si>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</si>
  <si>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</si>
  <si>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</si>
  <si>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</si>
  <si>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</si>
  <si>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</si>
  <si>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</si>
  <si>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</si>
  <si>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</si>
  <si>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</si>
  <si>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</si>
  <si>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</si>
  <si>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</si>
  <si>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</si>
  <si>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</si>
  <si>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</si>
  <si>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</si>
  <si>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</si>
  <si>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</si>
  <si>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</si>
  <si>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</si>
  <si>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</si>
  <si>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</si>
  <si>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</si>
  <si>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</si>
  <si>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</si>
  <si>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</si>
  <si>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</si>
  <si>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</si>
  <si>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</si>
  <si>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</si>
  <si>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</si>
  <si>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</si>
  <si>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</si>
  <si>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</si>
  <si>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</si>
  <si>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</si>
  <si>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</si>
  <si>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</si>
  <si>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</si>
  <si>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</si>
  <si>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</si>
  <si>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</si>
  <si>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</si>
  <si>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</si>
  <si>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</si>
  <si>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</si>
  <si>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</si>
  <si>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</si>
  <si>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</si>
  <si>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</si>
  <si>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</si>
  <si>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</si>
  <si>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</si>
  <si>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</si>
  <si>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</si>
  <si>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</si>
  <si>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</si>
  <si>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</si>
  <si>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</si>
  <si>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</si>
  <si>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</si>
  <si>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</si>
  <si>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</si>
  <si>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</si>
  <si>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</si>
  <si>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</si>
  <si>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</si>
  <si>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</si>
  <si>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</si>
  <si>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</si>
  <si>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</si>
  <si>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</si>
  <si>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</si>
  <si>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</si>
  <si>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</si>
  <si>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</si>
  <si>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</si>
  <si>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</si>
  <si>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</si>
  <si>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</si>
  <si>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</si>
  <si>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</si>
  <si>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</si>
  <si>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</si>
  <si>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</si>
  <si>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</si>
  <si>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</si>
  <si>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</si>
  <si>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</si>
  <si>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</si>
  <si>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</si>
  <si>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</si>
  <si>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</si>
  <si>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</si>
  <si>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</si>
  <si>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</si>
  <si>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</si>
  <si>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</si>
  <si>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</si>
  <si>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</si>
  <si>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</si>
  <si>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</si>
  <si>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</si>
  <si>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</si>
  <si>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</si>
  <si>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</si>
  <si>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</si>
  <si>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</si>
  <si>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</si>
  <si>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</si>
  <si>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</si>
  <si>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</si>
  <si>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</si>
  <si>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</si>
  <si>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</si>
  <si>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</si>
  <si>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</si>
  <si>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</si>
  <si>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</si>
  <si>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</si>
  <si>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</si>
  <si>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</si>
  <si>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</si>
  <si>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</si>
  <si>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</si>
  <si>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</si>
  <si>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</si>
  <si>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</si>
  <si>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</si>
  <si>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</si>
  <si>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</si>
  <si>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</si>
  <si>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</si>
  <si>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</si>
  <si>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</si>
  <si>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</si>
  <si>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</si>
  <si>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</si>
  <si>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</si>
  <si>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</si>
  <si>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</si>
  <si>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</si>
  <si>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</si>
  <si>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</si>
  <si>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</si>
  <si>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</si>
  <si>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</si>
  <si>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</si>
  <si>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</si>
  <si>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</si>
  <si>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</si>
  <si>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</si>
  <si>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</si>
  <si>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</si>
  <si>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</si>
  <si>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</si>
  <si>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</si>
  <si>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</si>
  <si>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</si>
  <si>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</si>
  <si>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</si>
  <si>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</si>
  <si>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</si>
  <si>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</si>
  <si>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</si>
  <si>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</si>
  <si>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</si>
  <si>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</si>
  <si>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</si>
  <si>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</si>
  <si>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</si>
  <si>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</si>
  <si>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</si>
  <si>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</si>
  <si>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</si>
  <si>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</si>
  <si>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</si>
  <si>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</si>
  <si>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</si>
  <si>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</si>
  <si>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</si>
  <si>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</si>
  <si>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</si>
  <si>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</si>
  <si>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</si>
  <si>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</si>
  <si>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</si>
  <si>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</si>
  <si>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</si>
  <si>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</si>
  <si>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</si>
  <si>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</si>
  <si>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</si>
  <si>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</si>
  <si>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</si>
  <si>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</si>
  <si>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</si>
  <si>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</si>
  <si>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</si>
  <si>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</si>
  <si>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</si>
  <si>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</si>
  <si>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</si>
  <si>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</si>
  <si>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</si>
  <si>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</si>
  <si>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</si>
  <si>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</si>
  <si>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</si>
  <si>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</si>
  <si>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</si>
  <si>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</si>
  <si>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</si>
  <si>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</si>
  <si>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</si>
  <si>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</si>
  <si>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</si>
  <si>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</si>
  <si>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</si>
  <si>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</si>
  <si>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</si>
  <si>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</si>
  <si>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</si>
  <si>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</si>
  <si>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</si>
  <si>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</si>
  <si>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</si>
  <si>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</si>
  <si>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</si>
  <si>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</si>
  <si>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</si>
  <si>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</si>
  <si>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</si>
  <si>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</si>
  <si>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</si>
  <si>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</si>
  <si>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</si>
  <si>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</si>
  <si>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</si>
  <si>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</si>
  <si>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</si>
  <si>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</si>
  <si>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</si>
  <si>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</si>
  <si>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</si>
  <si>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</si>
  <si>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</si>
  <si>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</si>
  <si>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</si>
  <si>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</si>
  <si>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</si>
  <si>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</si>
  <si>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</si>
  <si>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</si>
  <si>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</si>
  <si>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</si>
  <si>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</si>
  <si>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</si>
  <si>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</si>
  <si>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</si>
  <si>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</si>
  <si>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</si>
  <si>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</si>
  <si>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</si>
  <si>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</si>
  <si>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</si>
  <si>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</si>
  <si>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</si>
  <si>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</si>
  <si>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</si>
  <si>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</si>
  <si>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</si>
  <si>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</si>
  <si>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</si>
  <si>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</si>
  <si>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</si>
  <si>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</si>
  <si>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</si>
  <si>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</si>
  <si>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</si>
  <si>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</si>
  <si>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</si>
  <si>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</si>
  <si>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</si>
  <si>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</si>
  <si>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</si>
  <si>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</si>
  <si>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</si>
  <si>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</si>
  <si>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</si>
  <si>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</si>
  <si>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</si>
  <si>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</si>
  <si>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</si>
  <si>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</si>
  <si>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</si>
  <si>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</si>
  <si>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</si>
  <si>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</si>
  <si>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</si>
  <si>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</si>
  <si>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</si>
  <si>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</si>
  <si>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</si>
  <si>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</si>
  <si>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</si>
  <si>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</si>
  <si>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</si>
  <si>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</si>
  <si>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</si>
  <si>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</si>
  <si>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</si>
  <si>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</si>
  <si>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</si>
  <si>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</si>
  <si>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</si>
  <si>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</si>
  <si>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</si>
  <si>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</si>
  <si>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</si>
  <si>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</si>
  <si>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</si>
  <si>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</si>
  <si>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</si>
  <si>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</si>
  <si>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</si>
  <si>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</si>
  <si>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</si>
  <si>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</si>
  <si>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</si>
  <si>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</si>
  <si>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</si>
  <si>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</si>
  <si>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</si>
  <si>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</si>
  <si>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</si>
  <si>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</si>
  <si>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</si>
  <si>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</si>
  <si>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</si>
  <si>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</si>
  <si>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</si>
  <si>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</si>
  <si>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</si>
  <si>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</si>
  <si>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</si>
  <si>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</si>
  <si>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</si>
  <si>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</si>
  <si>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</si>
  <si>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</si>
  <si>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</si>
  <si>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</si>
  <si>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</si>
  <si>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</si>
  <si>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</si>
  <si>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</si>
  <si>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</si>
  <si>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</si>
  <si>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</si>
  <si>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</si>
  <si>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</si>
  <si>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</si>
  <si>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</si>
  <si>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</si>
  <si>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</si>
  <si>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</si>
  <si>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</si>
  <si>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</si>
  <si>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</si>
  <si>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</si>
  <si>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</si>
  <si>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</si>
  <si>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</si>
  <si>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</si>
  <si>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</si>
  <si>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</si>
  <si>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</si>
  <si>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</si>
  <si>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</si>
  <si>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</si>
  <si>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</si>
  <si>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</si>
  <si>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</si>
  <si>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</si>
  <si>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</si>
  <si>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</si>
  <si>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</si>
  <si>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</si>
  <si>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</si>
  <si>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</si>
  <si>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</si>
  <si>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</si>
  <si>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</si>
  <si>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</si>
  <si>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</si>
  <si>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</si>
  <si>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</si>
  <si>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</si>
  <si>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</si>
  <si>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</si>
  <si>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</si>
  <si>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</si>
  <si>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</si>
  <si>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</si>
  <si>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</si>
  <si>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</si>
  <si>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</si>
  <si>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</si>
  <si>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</si>
  <si>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</si>
  <si>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</si>
  <si>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</si>
  <si>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</si>
  <si>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</si>
  <si>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</si>
  <si>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</si>
  <si>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</si>
  <si>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</si>
  <si>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</si>
  <si>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</si>
  <si>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</si>
  <si>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</si>
  <si>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</si>
  <si>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</si>
  <si>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</si>
  <si>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</si>
  <si>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</si>
  <si>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</si>
  <si>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</si>
  <si>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</si>
  <si>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</si>
  <si>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</si>
  <si>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</si>
  <si>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</si>
  <si>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</si>
  <si>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</si>
  <si>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</si>
  <si>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</si>
  <si>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</si>
  <si>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</si>
  <si>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</si>
  <si>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</si>
  <si>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</si>
  <si>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</si>
  <si>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</si>
  <si>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</si>
  <si>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</si>
  <si>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</si>
  <si>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</si>
  <si>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</si>
  <si>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</si>
  <si>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</si>
  <si>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</si>
  <si>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</si>
  <si>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</si>
  <si>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</si>
  <si>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</si>
  <si>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</si>
  <si>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</si>
  <si>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</si>
  <si>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</si>
  <si>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</si>
  <si>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</si>
  <si>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</si>
  <si>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</si>
  <si>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</si>
  <si>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</si>
  <si>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</si>
  <si>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</si>
  <si>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</si>
  <si>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</si>
  <si>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</si>
  <si>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</si>
  <si>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</si>
  <si>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</si>
  <si>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</si>
  <si>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</si>
  <si>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</si>
  <si>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</si>
  <si>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</si>
  <si>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</si>
  <si>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</si>
  <si>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</si>
  <si>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</si>
  <si>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</si>
  <si>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</si>
  <si>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</si>
  <si>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</si>
  <si>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</si>
  <si>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</si>
  <si>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</si>
  <si>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</si>
  <si>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</si>
  <si>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</si>
  <si>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</si>
  <si>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</si>
  <si>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</si>
  <si>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</si>
  <si>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</si>
  <si>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</si>
  <si>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</si>
  <si>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</si>
  <si>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</si>
  <si>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</si>
  <si>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</si>
  <si>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</si>
  <si>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</si>
  <si>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</si>
  <si>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</si>
  <si>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</si>
  <si>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</si>
  <si>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</si>
  <si>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</si>
  <si>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</si>
  <si>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</si>
  <si>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</si>
  <si>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</si>
  <si>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</si>
  <si>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</si>
  <si>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</si>
  <si>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</si>
  <si>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</si>
  <si>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</si>
  <si>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</si>
  <si>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</si>
  <si>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</si>
  <si>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</si>
  <si>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</si>
  <si>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</si>
  <si>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</si>
  <si>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</si>
  <si>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</si>
  <si>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</si>
  <si>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</si>
  <si>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</si>
  <si>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</si>
  <si>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</si>
  <si>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</si>
  <si>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</si>
  <si>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</si>
  <si>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</si>
  <si>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</si>
  <si>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</si>
  <si>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</si>
  <si>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</si>
  <si>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</si>
  <si>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</si>
  <si>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</si>
  <si>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</si>
  <si>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</si>
  <si>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</si>
  <si>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</si>
  <si>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</si>
  <si>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</si>
  <si>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</si>
  <si>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</si>
  <si>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</si>
  <si>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</si>
  <si>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</si>
  <si>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</si>
  <si>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</si>
  <si>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</si>
  <si>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</si>
  <si>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</si>
  <si>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</si>
  <si>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</si>
  <si>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</si>
  <si>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</si>
  <si>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</si>
  <si>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</si>
  <si>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</si>
  <si>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</si>
  <si>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</si>
  <si>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</si>
  <si>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</si>
  <si>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</si>
  <si>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</si>
  <si>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</si>
  <si>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</si>
  <si>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</si>
  <si>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</si>
  <si>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</si>
  <si>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</si>
  <si>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</si>
  <si>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</si>
  <si>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</si>
  <si>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</si>
  <si>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</si>
  <si>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</si>
  <si>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</si>
  <si>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</si>
  <si>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</si>
  <si>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</si>
  <si>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</si>
  <si>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</si>
  <si>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</si>
  <si>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</si>
  <si>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</si>
  <si>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</si>
  <si>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</si>
  <si>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</si>
  <si>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</si>
  <si>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</si>
  <si>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</si>
  <si>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</si>
  <si>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</si>
  <si>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</si>
  <si>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</si>
  <si>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</si>
  <si>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</si>
  <si>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</si>
  <si>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</si>
  <si>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</si>
  <si>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</si>
  <si>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</si>
  <si>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</si>
  <si>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</si>
  <si>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</si>
  <si>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</si>
  <si>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</si>
  <si>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</si>
  <si>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</si>
  <si>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</si>
  <si>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</si>
  <si>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</si>
  <si>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</si>
  <si>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</si>
  <si>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</si>
  <si>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</si>
  <si>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</si>
  <si>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</si>
  <si>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</si>
  <si>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</si>
  <si>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</si>
  <si>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</si>
  <si>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</si>
  <si>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</si>
  <si>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</si>
  <si>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</si>
  <si>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</si>
  <si>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</si>
  <si>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</si>
  <si>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</si>
  <si>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</si>
  <si>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</si>
  <si>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</si>
  <si>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</si>
  <si>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</si>
  <si>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</si>
  <si>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</si>
  <si>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</si>
  <si>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</si>
  <si>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</si>
  <si>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</si>
  <si>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</si>
  <si>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</si>
  <si>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</si>
  <si>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</si>
  <si>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</si>
  <si>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</si>
  <si>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</si>
  <si>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</si>
  <si>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</si>
  <si>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</si>
  <si>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</si>
  <si>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</si>
  <si>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</si>
  <si>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</si>
  <si>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</si>
  <si>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</si>
  <si>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</si>
  <si>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</si>
  <si>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</si>
  <si>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</si>
  <si>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</si>
  <si>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</si>
  <si>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</si>
  <si>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</si>
  <si>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</si>
  <si>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</si>
  <si>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</si>
  <si>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</si>
  <si>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</si>
  <si>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</si>
  <si>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</si>
  <si>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</si>
  <si>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</si>
  <si>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</si>
  <si>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</si>
  <si>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</si>
  <si>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</si>
  <si>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</si>
  <si>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</si>
  <si>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</si>
  <si>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</si>
  <si>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</si>
  <si>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</si>
  <si>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</si>
  <si>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</si>
  <si>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</si>
  <si>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</si>
  <si>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</si>
  <si>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</si>
  <si>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</si>
  <si>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</si>
  <si>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</si>
  <si>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</si>
  <si>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</si>
  <si>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</si>
  <si>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</si>
  <si>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</si>
  <si>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</si>
  <si>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</si>
  <si>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</si>
  <si>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</si>
  <si>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</si>
  <si>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</si>
  <si>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</si>
  <si>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</si>
  <si>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</si>
  <si>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</si>
  <si>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</si>
  <si>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</si>
  <si>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</si>
  <si>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</si>
  <si>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</si>
  <si>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</si>
  <si>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</si>
  <si>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</si>
  <si>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</si>
  <si>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</si>
  <si>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</si>
  <si>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</si>
  <si>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</si>
  <si>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</si>
  <si>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</si>
  <si>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</si>
  <si>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</si>
  <si>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</si>
  <si>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</si>
  <si>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</si>
  <si>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</si>
  <si>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</si>
  <si>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</si>
  <si>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</si>
  <si>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</si>
  <si>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</si>
  <si>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</si>
  <si>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</si>
  <si>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</si>
  <si>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</si>
  <si>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</si>
  <si>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</si>
  <si>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</si>
  <si>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</si>
  <si>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</si>
  <si>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</si>
  <si>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</si>
  <si>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</si>
  <si>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</si>
  <si>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</si>
  <si>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</si>
  <si>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</si>
  <si>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</si>
  <si>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</si>
  <si>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</si>
  <si>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</si>
  <si>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</si>
  <si>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</si>
  <si>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</si>
  <si>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</si>
  <si>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</si>
  <si>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</si>
  <si>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</si>
  <si>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</si>
  <si>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</si>
  <si>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</si>
  <si>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</si>
  <si>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</si>
  <si>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</si>
  <si>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</si>
  <si>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</si>
  <si>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</si>
  <si>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</si>
  <si>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</si>
  <si>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</si>
  <si>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</si>
  <si>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</si>
  <si>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</si>
  <si>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</si>
  <si>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</si>
  <si>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</si>
  <si>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</si>
  <si>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</si>
  <si>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</si>
  <si>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</si>
  <si>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</si>
  <si>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</si>
  <si>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</si>
  <si>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</si>
  <si>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</si>
  <si>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</si>
  <si>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</si>
  <si>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</si>
  <si>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</si>
  <si>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</si>
  <si>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</si>
  <si>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</si>
  <si>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</si>
  <si>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</si>
  <si>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</si>
  <si>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</si>
  <si>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</si>
  <si>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</si>
  <si>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</si>
  <si>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</si>
  <si>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</si>
  <si>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</si>
  <si>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</si>
  <si>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</si>
  <si>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</si>
  <si>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</si>
  <si>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</si>
  <si>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</si>
  <si>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</si>
  <si>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</si>
  <si>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</si>
  <si>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</si>
  <si>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</si>
  <si>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</si>
  <si>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</si>
  <si>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</si>
  <si>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</si>
  <si>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</si>
  <si>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</si>
  <si>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</si>
  <si>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</si>
  <si>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</si>
  <si>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</si>
  <si>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</si>
  <si>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</si>
  <si>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</si>
  <si>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</si>
  <si>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</si>
  <si>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</si>
  <si>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</si>
  <si>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</si>
  <si>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</si>
  <si>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</si>
  <si>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</si>
  <si>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</si>
  <si>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</si>
  <si>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</si>
  <si>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</si>
  <si>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</si>
  <si>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</si>
  <si>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</si>
  <si>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</si>
  <si>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</si>
  <si>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</si>
  <si>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</si>
  <si>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</si>
  <si>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</si>
  <si>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</si>
  <si>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</si>
  <si>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</si>
  <si>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</si>
  <si>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</si>
  <si>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</si>
  <si>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</si>
  <si>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</si>
  <si>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</si>
  <si>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</si>
  <si>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</si>
  <si>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</si>
  <si>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</si>
  <si>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</si>
  <si>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</si>
  <si>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</si>
  <si>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</si>
  <si>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</si>
  <si>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</si>
  <si>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</si>
  <si>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</si>
  <si>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</si>
  <si>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</si>
  <si>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</si>
  <si>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</si>
  <si>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</si>
  <si>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</si>
  <si>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</si>
  <si>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</si>
  <si>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</si>
  <si>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</si>
  <si>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</si>
  <si>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</si>
  <si>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</si>
  <si>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</si>
  <si>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</si>
  <si>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</si>
  <si>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</si>
  <si>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</si>
  <si>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</si>
  <si>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</si>
  <si>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</si>
  <si>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</si>
  <si>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</si>
  <si>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</si>
  <si>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</si>
  <si>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</si>
  <si>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</si>
  <si>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</si>
  <si>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</si>
  <si>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</si>
  <si>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</si>
  <si>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</si>
  <si>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</si>
  <si>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</si>
  <si>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</si>
  <si>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</si>
  <si>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</si>
  <si>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</si>
  <si>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</si>
  <si>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</si>
  <si>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</si>
  <si>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</si>
  <si>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</si>
  <si>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</si>
  <si>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</si>
  <si>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</si>
  <si>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</si>
  <si>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</si>
  <si>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</si>
  <si>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</si>
  <si>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</si>
  <si>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</si>
  <si>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</si>
  <si>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</si>
  <si>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</si>
  <si>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</si>
  <si>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</si>
  <si>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</si>
  <si>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</si>
  <si>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</si>
  <si>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</si>
  <si>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</si>
  <si>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</si>
  <si>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</si>
  <si>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</si>
  <si>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</si>
  <si>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</si>
  <si>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</si>
  <si>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</si>
  <si>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</si>
  <si>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</si>
  <si>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</si>
  <si>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</si>
  <si>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</si>
  <si>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</si>
  <si>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</si>
  <si>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</si>
  <si>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</si>
  <si>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</si>
  <si>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</si>
  <si>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</si>
  <si>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</si>
  <si>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</si>
  <si>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</si>
  <si>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</si>
  <si>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</si>
  <si>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</si>
  <si>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</si>
  <si>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</si>
  <si>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</si>
  <si>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</si>
  <si>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</si>
  <si>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</si>
  <si>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</si>
  <si>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</si>
  <si>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</si>
  <si>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</si>
  <si>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</si>
  <si>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</si>
  <si>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</si>
  <si>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</si>
  <si>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</si>
  <si>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</si>
  <si>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</si>
  <si>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</si>
  <si>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</si>
  <si>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</si>
  <si>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</si>
  <si>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</si>
  <si>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</si>
  <si>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</si>
  <si>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</si>
  <si>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</si>
  <si>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</si>
  <si>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</si>
  <si>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</si>
  <si>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</si>
  <si>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</si>
  <si>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</si>
  <si>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</si>
  <si>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</si>
  <si>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</si>
  <si>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</si>
  <si>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</si>
  <si>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</si>
  <si>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</si>
  <si>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</si>
  <si>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</si>
  <si>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</si>
  <si>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</si>
  <si>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</si>
  <si>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</si>
  <si>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</si>
  <si>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</si>
  <si>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</si>
  <si>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</si>
  <si>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</si>
  <si>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</si>
  <si>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</si>
  <si>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</si>
  <si>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</si>
  <si>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</si>
  <si>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</si>
  <si>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</si>
  <si>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</si>
  <si>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</si>
  <si>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</si>
  <si>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</si>
  <si>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</si>
  <si>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</si>
  <si>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</si>
  <si>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</si>
  <si>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</si>
  <si>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</si>
  <si>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</si>
  <si>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</si>
  <si>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</si>
  <si>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</si>
  <si>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</si>
  <si>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</si>
  <si>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</si>
  <si>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</si>
  <si>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</si>
  <si>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</si>
  <si>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</si>
  <si>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</si>
  <si>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</si>
  <si>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</si>
  <si>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</si>
  <si>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</si>
  <si>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</si>
  <si>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</si>
  <si>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</si>
  <si>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</si>
  <si>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</si>
  <si>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</si>
  <si>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</si>
  <si>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</si>
  <si>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</si>
  <si>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</si>
  <si>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</si>
  <si>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</si>
  <si>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</si>
  <si>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</si>
  <si>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</si>
  <si>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</si>
  <si>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</si>
  <si>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</si>
  <si>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</si>
  <si>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</si>
  <si>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</si>
  <si>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</si>
  <si>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</si>
  <si>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</si>
  <si>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</si>
  <si>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</si>
  <si>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</si>
  <si>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</si>
  <si>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</si>
  <si>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</si>
  <si>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</si>
  <si>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</si>
  <si>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</si>
  <si>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</si>
  <si>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</si>
  <si>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</si>
  <si>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</si>
  <si>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</si>
  <si>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</si>
  <si>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</si>
  <si>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</si>
  <si>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</si>
  <si>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</si>
  <si>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</si>
  <si>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</si>
  <si>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</si>
  <si>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</si>
  <si>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</si>
  <si>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</si>
  <si>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</si>
  <si>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</si>
  <si>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</si>
  <si>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</si>
  <si>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</si>
  <si>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</si>
  <si>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</si>
  <si>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</si>
  <si>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</si>
  <si>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</si>
  <si>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</si>
  <si>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</si>
  <si>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</si>
  <si>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</si>
  <si>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</si>
  <si>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</si>
  <si>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</si>
  <si>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</si>
  <si>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</si>
  <si>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</si>
  <si>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</si>
  <si>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</si>
  <si>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</si>
  <si>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</si>
  <si>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</si>
  <si>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</si>
  <si>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</si>
  <si>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</si>
  <si>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</si>
  <si>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</si>
  <si>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</si>
  <si>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</si>
  <si>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</si>
  <si>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</si>
  <si>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</si>
  <si>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</si>
  <si>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</si>
  <si>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</si>
  <si>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</si>
  <si>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</si>
  <si>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</si>
  <si>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</si>
  <si>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</si>
  <si>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</si>
  <si>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</si>
  <si>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</si>
  <si>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</si>
  <si>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</si>
  <si>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</si>
  <si>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</si>
  <si>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</si>
  <si>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</si>
  <si>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</si>
  <si>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</si>
  <si>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</si>
  <si>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</si>
  <si>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</si>
  <si>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</si>
  <si>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</si>
  <si>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</si>
  <si>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</si>
  <si>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</si>
  <si>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</si>
  <si>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</si>
  <si>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</si>
  <si>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</si>
  <si>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</si>
  <si>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</si>
  <si>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</si>
  <si>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</si>
  <si>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</si>
  <si>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</si>
  <si>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</si>
  <si>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</si>
  <si>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</si>
  <si>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</si>
  <si>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</si>
  <si>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</si>
  <si>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</si>
  <si>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</si>
  <si>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</si>
  <si>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</si>
  <si>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</si>
  <si>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</si>
  <si>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</si>
  <si>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</si>
  <si>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</si>
  <si>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</si>
  <si>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</si>
  <si>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</si>
  <si>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</si>
  <si>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</si>
  <si>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</si>
  <si>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</si>
  <si>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</si>
  <si>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</si>
  <si>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</si>
  <si>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</si>
  <si>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</si>
  <si>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</si>
  <si>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</si>
  <si>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</si>
  <si>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</si>
  <si>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</si>
  <si>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</si>
  <si>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</si>
  <si>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</si>
  <si>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</si>
  <si>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</si>
  <si>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</si>
  <si>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</si>
  <si>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</si>
  <si>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</si>
  <si>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</si>
  <si>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</si>
  <si>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</si>
  <si>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</si>
  <si>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</si>
  <si>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</si>
  <si>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</si>
  <si>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</si>
  <si>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</si>
  <si>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</si>
  <si>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</si>
  <si>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</si>
  <si>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</si>
  <si>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</si>
  <si>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</si>
  <si>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</si>
  <si>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</si>
  <si>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</si>
  <si>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</si>
  <si>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</si>
  <si>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</si>
  <si>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</si>
  <si>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</si>
  <si>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</si>
  <si>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</si>
  <si>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</si>
  <si>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</si>
  <si>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</si>
  <si>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</si>
  <si>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</si>
  <si>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</si>
  <si>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</si>
  <si>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</si>
  <si>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</si>
  <si>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</si>
  <si>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</si>
  <si>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</si>
  <si>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</si>
  <si>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</si>
  <si>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</si>
  <si>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</si>
  <si>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</si>
  <si>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</si>
  <si>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</si>
  <si>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</si>
  <si>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</si>
  <si>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</si>
  <si>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</si>
  <si>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</si>
  <si>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</si>
  <si>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</si>
  <si>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</si>
  <si>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</si>
  <si>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</si>
  <si>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</si>
  <si>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</si>
  <si>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</si>
  <si>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</si>
  <si>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</si>
  <si>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</si>
  <si>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</si>
  <si>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</si>
  <si>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</si>
  <si>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</si>
  <si>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</si>
  <si>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</si>
  <si>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</si>
  <si>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</si>
  <si>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</si>
  <si>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</si>
  <si>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</si>
  <si>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</si>
  <si>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</si>
  <si>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</si>
  <si>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</si>
  <si>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</si>
  <si>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</si>
  <si>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</si>
  <si>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</si>
  <si>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</si>
  <si>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</si>
  <si>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</si>
  <si>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</si>
  <si>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</si>
  <si>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</si>
  <si>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</si>
  <si>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</si>
  <si>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</si>
  <si>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</si>
  <si>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</si>
  <si>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</si>
  <si>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</si>
  <si>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</si>
  <si>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</si>
  <si>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</si>
  <si>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</si>
  <si>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</si>
  <si>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</si>
  <si>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</si>
  <si>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</si>
  <si>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</si>
  <si>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</si>
  <si>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</si>
  <si>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</si>
  <si>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</si>
  <si>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</si>
  <si>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</si>
  <si>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</si>
  <si>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</si>
  <si>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</si>
  <si>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</si>
  <si>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</si>
  <si>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</si>
  <si>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</si>
  <si>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</si>
  <si>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</si>
  <si>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</si>
  <si>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</si>
  <si>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</si>
  <si>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</si>
  <si>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</si>
  <si>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</si>
  <si>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</si>
  <si>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</si>
  <si>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</si>
  <si>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</si>
  <si>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</si>
  <si>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</si>
  <si>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</si>
  <si>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</si>
  <si>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</si>
  <si>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</si>
  <si>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</si>
  <si>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</si>
  <si>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</si>
  <si>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</si>
  <si>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</si>
  <si>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</si>
  <si>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</si>
  <si>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</si>
  <si>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</si>
  <si>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</si>
  <si>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</si>
  <si>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</si>
  <si>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</si>
  <si>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</si>
  <si>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</si>
  <si>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</si>
  <si>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</si>
  <si>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</si>
  <si>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</si>
  <si>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</si>
  <si>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</si>
  <si>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</si>
  <si>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</si>
  <si>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</si>
  <si>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</si>
  <si>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</si>
  <si>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</si>
  <si>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</si>
  <si>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</si>
  <si>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</si>
  <si>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</si>
  <si>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</si>
  <si>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</si>
  <si>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</si>
  <si>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</si>
  <si>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</si>
  <si>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</si>
  <si>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</si>
  <si>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</si>
  <si>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</si>
  <si>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</si>
  <si>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</si>
  <si>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</si>
  <si>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</si>
  <si>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</si>
  <si>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</si>
  <si>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</si>
  <si>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</si>
  <si>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</si>
  <si>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</si>
  <si>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</si>
  <si>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</si>
  <si>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</si>
  <si>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</si>
  <si>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</si>
  <si>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</si>
  <si>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</si>
  <si>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</si>
  <si>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</si>
  <si>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</si>
  <si>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</si>
  <si>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</si>
  <si>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</si>
  <si>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</si>
  <si>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</si>
  <si>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</si>
  <si>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</si>
  <si>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</si>
  <si>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</si>
  <si>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</si>
  <si>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</si>
  <si>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</si>
  <si>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</si>
  <si>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</si>
  <si>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</si>
  <si>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</si>
  <si>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</si>
  <si>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</si>
  <si>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</si>
  <si>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</si>
  <si>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</si>
  <si>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</si>
  <si>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</si>
  <si>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</si>
  <si>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</si>
  <si>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</si>
  <si>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</si>
  <si>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</si>
  <si>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</si>
  <si>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</si>
  <si>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</si>
  <si>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</si>
  <si>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</si>
  <si>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</si>
  <si>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</si>
  <si>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</si>
  <si>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</si>
  <si>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</si>
  <si>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</si>
  <si>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</si>
  <si>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</si>
  <si>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</si>
  <si>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</si>
  <si>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</si>
  <si>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</si>
  <si>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</si>
  <si>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</si>
  <si>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</si>
  <si>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</si>
  <si>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</si>
  <si>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</si>
  <si>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</si>
  <si>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</si>
  <si>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</si>
  <si>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</si>
  <si>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</si>
  <si>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</si>
  <si>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</si>
  <si>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</si>
  <si>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</si>
  <si>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</si>
  <si>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</si>
  <si>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</si>
  <si>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</si>
  <si>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</si>
  <si>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</si>
  <si>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</si>
  <si>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</si>
  <si>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</si>
  <si>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</si>
  <si>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</si>
  <si>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</si>
  <si>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</si>
  <si>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</si>
  <si>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</si>
  <si>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</si>
  <si>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</si>
  <si>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</si>
  <si>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</si>
  <si>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</si>
  <si>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</si>
  <si>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</si>
  <si>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</si>
  <si>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</si>
  <si>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</si>
  <si>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</si>
  <si>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</si>
  <si>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</si>
  <si>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</si>
  <si>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</si>
  <si>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</si>
  <si>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</si>
  <si>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</si>
  <si>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</si>
  <si>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</si>
  <si>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</si>
  <si>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</si>
  <si>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</si>
  <si>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</si>
  <si>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</si>
  <si>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</si>
  <si>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</si>
  <si>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</si>
  <si>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</si>
  <si>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</si>
  <si>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</si>
  <si>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</si>
  <si>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</si>
  <si>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</si>
  <si>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</si>
  <si>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</si>
  <si>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</si>
  <si>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</si>
  <si>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</si>
  <si>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</si>
  <si>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</si>
  <si>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</si>
  <si>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</si>
  <si>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</si>
  <si>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</si>
  <si>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</si>
  <si>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</si>
  <si>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</si>
  <si>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</si>
  <si>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</si>
  <si>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</si>
  <si>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</si>
  <si>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</si>
  <si>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</si>
  <si>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</si>
  <si>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</si>
  <si>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</si>
  <si>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</si>
  <si>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</si>
  <si>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</si>
  <si>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</si>
  <si>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</si>
  <si>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</si>
  <si>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</si>
  <si>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</si>
  <si>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</si>
  <si>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</si>
  <si>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</si>
  <si>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</si>
  <si>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</si>
  <si>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</si>
  <si>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</si>
  <si>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</si>
  <si>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</si>
  <si>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</si>
  <si>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</si>
  <si>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</si>
  <si>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</si>
  <si>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</si>
  <si>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</si>
  <si>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</si>
  <si>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</si>
  <si>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</si>
  <si>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</si>
  <si>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</si>
  <si>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</si>
  <si>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</si>
  <si>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</si>
  <si>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</si>
  <si>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</si>
  <si>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</si>
  <si>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</si>
  <si>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</si>
  <si>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</si>
  <si>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</si>
  <si>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</si>
  <si>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</si>
  <si>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</si>
  <si>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</si>
  <si>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</si>
  <si>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</si>
  <si>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</si>
  <si>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</si>
  <si>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</si>
  <si>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</si>
  <si>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</si>
  <si>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</si>
  <si>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</si>
  <si>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</si>
  <si>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</si>
  <si>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</si>
  <si>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</si>
  <si>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</si>
  <si>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</si>
  <si>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</si>
  <si>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</si>
  <si>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</si>
  <si>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</si>
  <si>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</si>
  <si>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</si>
  <si>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</si>
  <si>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</si>
  <si>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</si>
  <si>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</si>
  <si>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</si>
  <si>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</si>
  <si>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</si>
  <si>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</si>
  <si>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</si>
  <si>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</si>
  <si>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</si>
  <si>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</si>
  <si>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</si>
  <si>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</si>
  <si>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</si>
  <si>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</si>
  <si>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</si>
  <si>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</si>
  <si>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</si>
  <si>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</si>
  <si>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</si>
  <si>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</si>
  <si>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</si>
  <si>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</si>
  <si>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</si>
  <si>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</si>
  <si>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</si>
  <si>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</si>
  <si>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</si>
  <si>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</si>
  <si>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</si>
  <si>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</si>
  <si>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</si>
  <si>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</si>
  <si>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</si>
  <si>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</si>
  <si>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</si>
  <si>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</si>
  <si>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</si>
  <si>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</si>
  <si>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</si>
  <si>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</si>
  <si>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</si>
  <si>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</si>
  <si>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</si>
  <si>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</si>
  <si>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</si>
  <si>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</si>
  <si>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</si>
  <si>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</si>
  <si>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</si>
  <si>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</si>
  <si>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</si>
  <si>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</si>
  <si>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</si>
  <si>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</si>
  <si>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</si>
  <si>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</si>
  <si>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</si>
  <si>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</si>
  <si>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</si>
  <si>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</si>
  <si>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</si>
  <si>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</si>
  <si>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</si>
  <si>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</si>
  <si>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</si>
  <si>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</si>
  <si>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</si>
  <si>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</si>
  <si>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</si>
  <si>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</si>
  <si>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</si>
  <si>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</si>
  <si>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</si>
  <si>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</si>
  <si>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</si>
  <si>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</si>
  <si>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</si>
  <si>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</si>
  <si>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</si>
  <si>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</si>
  <si>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</si>
  <si>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</si>
  <si>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</si>
  <si>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</si>
  <si>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</si>
  <si>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</si>
  <si>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</si>
  <si>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</si>
  <si>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</si>
  <si>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</si>
  <si>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</si>
  <si>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</si>
  <si>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</si>
  <si>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</si>
  <si>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</si>
  <si>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</si>
  <si>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</si>
  <si>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</si>
  <si>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</si>
  <si>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</si>
  <si>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</si>
  <si>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</si>
  <si>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</si>
  <si>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</si>
  <si>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</si>
  <si>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</si>
  <si>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</si>
  <si>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</si>
  <si>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</si>
  <si>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</si>
  <si>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</si>
  <si>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</si>
  <si>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</si>
  <si>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</si>
  <si>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</si>
  <si>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</si>
  <si>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</si>
  <si>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</si>
  <si>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</si>
  <si>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</si>
  <si>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</si>
  <si>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</si>
  <si>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</si>
  <si>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</si>
  <si>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</si>
  <si>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</si>
  <si>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</si>
  <si>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</si>
  <si>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</si>
  <si>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</si>
  <si>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</si>
  <si>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</si>
  <si>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</si>
  <si>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</si>
  <si>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</si>
  <si>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</si>
  <si>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</si>
  <si>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</si>
  <si>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</si>
  <si>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</si>
  <si>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</si>
  <si>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</si>
  <si>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</si>
  <si>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</si>
  <si>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</si>
  <si>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</si>
  <si>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</si>
  <si>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</si>
  <si>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</si>
  <si>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</si>
  <si>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</si>
  <si>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</si>
  <si>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</si>
  <si>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</si>
  <si>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</si>
  <si>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</si>
  <si>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</si>
  <si>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</si>
  <si>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</si>
  <si>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</si>
  <si>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</si>
  <si>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</si>
  <si>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</si>
  <si>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</si>
  <si>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</si>
  <si>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</si>
  <si>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</si>
  <si>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</si>
  <si>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</si>
  <si>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</si>
  <si>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</si>
  <si>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</si>
  <si>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</si>
  <si>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</si>
  <si>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</si>
  <si>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</si>
  <si>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</si>
  <si>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</si>
  <si>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</si>
  <si>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</si>
  <si>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</si>
  <si>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</si>
  <si>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</si>
  <si>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</si>
  <si>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</si>
  <si>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</si>
  <si>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</si>
  <si>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</si>
  <si>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</si>
  <si>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</si>
  <si>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</si>
  <si>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</si>
  <si>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</si>
  <si>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</si>
  <si>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</si>
  <si>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</si>
  <si>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</si>
  <si>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</si>
  <si>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</si>
  <si>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</si>
  <si>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</si>
  <si>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</si>
  <si>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</si>
  <si>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</si>
  <si>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</si>
  <si>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</si>
  <si>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</si>
  <si>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</si>
  <si>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</si>
  <si>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</si>
  <si>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</si>
  <si>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</si>
  <si>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</si>
  <si>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</si>
  <si>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</si>
  <si>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</si>
  <si>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</si>
  <si>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</si>
  <si>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</si>
  <si>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</si>
  <si>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</si>
  <si>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</si>
  <si>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</si>
  <si>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</si>
  <si>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</si>
  <si>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</si>
  <si>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</si>
  <si>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</si>
  <si>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</si>
  <si>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</si>
  <si>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</si>
  <si>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</si>
  <si>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</si>
  <si>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</si>
  <si>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</si>
  <si>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</si>
  <si>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</si>
  <si>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</si>
  <si>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</si>
  <si>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</si>
  <si>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</si>
  <si>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</si>
  <si>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</si>
  <si>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</si>
  <si>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</si>
  <si>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</si>
  <si>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</si>
  <si>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</si>
  <si>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</si>
  <si>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</si>
  <si>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</si>
  <si>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</si>
  <si>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</si>
  <si>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</si>
  <si>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</si>
  <si>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</si>
  <si>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</si>
  <si>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</si>
  <si>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</si>
  <si>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</si>
  <si>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</si>
  <si>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</si>
  <si>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</si>
  <si>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</si>
  <si>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</si>
  <si>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</si>
  <si>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</si>
  <si>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</si>
  <si>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</si>
  <si>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</si>
  <si>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</si>
  <si>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</si>
  <si>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</si>
  <si>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</si>
  <si>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</si>
  <si>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</si>
  <si>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</si>
  <si>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</si>
  <si>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</si>
  <si>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</si>
  <si>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</si>
  <si>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</si>
  <si>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</si>
  <si>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</si>
  <si>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</si>
  <si>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</si>
  <si>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</si>
  <si>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</si>
  <si>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</si>
  <si>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</si>
  <si>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</si>
  <si>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</si>
  <si>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</si>
  <si>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</si>
  <si>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</si>
  <si>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</si>
  <si>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</si>
  <si>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</si>
  <si>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</si>
  <si>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</si>
  <si>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</si>
  <si>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</si>
  <si>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</si>
  <si>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</si>
  <si>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</si>
  <si>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</si>
  <si>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</si>
  <si>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</si>
  <si>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</si>
  <si>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</si>
  <si>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</si>
  <si>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</si>
  <si>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</si>
  <si>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</si>
  <si>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</si>
  <si>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</si>
  <si>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</si>
  <si>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</si>
  <si>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</si>
  <si>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</si>
  <si>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</si>
  <si>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</si>
  <si>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</si>
  <si>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</si>
  <si>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</si>
  <si>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</si>
  <si>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</si>
  <si>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</si>
  <si>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</si>
  <si>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</si>
  <si>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</si>
  <si>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</si>
  <si>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</si>
  <si>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</si>
  <si>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</si>
  <si>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</si>
  <si>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</si>
  <si>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</si>
  <si>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</si>
  <si>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</si>
  <si>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</si>
  <si>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</si>
  <si>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</si>
  <si>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</si>
  <si>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</si>
  <si>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</si>
  <si>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</si>
  <si>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</si>
  <si>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</si>
  <si>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</si>
  <si>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</si>
  <si>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</si>
  <si>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</si>
  <si>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</si>
  <si>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</si>
  <si>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</si>
  <si>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</si>
  <si>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</si>
  <si>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</si>
  <si>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</si>
  <si>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</si>
  <si>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</si>
  <si>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</si>
  <si>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</si>
  <si>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</si>
  <si>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</si>
  <si>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</si>
  <si>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</si>
  <si>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</si>
  <si>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</si>
  <si>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</si>
  <si>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</si>
  <si>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</si>
  <si>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</si>
  <si>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</si>
  <si>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</si>
  <si>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</si>
  <si>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</si>
  <si>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</si>
  <si>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</si>
  <si>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</si>
  <si>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</si>
  <si>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</si>
  <si>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</si>
  <si>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</si>
  <si>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</si>
  <si>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</si>
  <si>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</si>
  <si>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</si>
  <si>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</si>
  <si>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</si>
  <si>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</si>
  <si>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</si>
  <si>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</si>
  <si>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</si>
  <si>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</si>
  <si>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</si>
  <si>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</si>
  <si>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</si>
  <si>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</si>
  <si>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</si>
  <si>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</si>
  <si>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</si>
  <si>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</si>
  <si>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</si>
  <si>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</si>
  <si>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</si>
  <si>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</si>
  <si>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</si>
  <si>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</si>
  <si>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</si>
  <si>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</si>
  <si>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</si>
  <si>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</si>
  <si>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</si>
  <si>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</si>
  <si>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</si>
  <si>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</si>
  <si>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</si>
  <si>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</si>
  <si>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</si>
  <si>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</si>
  <si>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</si>
  <si>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</si>
  <si>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</si>
  <si>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</si>
  <si>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</si>
  <si>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</si>
  <si>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</si>
  <si>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</si>
  <si>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</si>
  <si>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</si>
  <si>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</si>
  <si>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</si>
  <si>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</si>
  <si>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</si>
  <si>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</si>
  <si>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</si>
  <si>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</si>
  <si>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</si>
  <si>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</si>
  <si>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</si>
  <si>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</si>
  <si>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</si>
  <si>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</si>
  <si>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</si>
  <si>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</si>
  <si>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</si>
  <si>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</si>
  <si>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</si>
  <si>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</si>
  <si>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</si>
  <si>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</si>
  <si>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</si>
  <si>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</si>
  <si>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</si>
  <si>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</si>
  <si>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</si>
  <si>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</si>
  <si>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</si>
  <si>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</si>
  <si>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</si>
  <si>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</si>
  <si>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</si>
  <si>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</si>
  <si>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</si>
  <si>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</si>
  <si>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</si>
  <si>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</si>
  <si>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</si>
  <si>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</si>
  <si>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</si>
  <si>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</si>
  <si>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</si>
  <si>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</si>
  <si>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</si>
  <si>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</si>
  <si>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</si>
  <si>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</si>
  <si>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</si>
  <si>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</si>
  <si>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</si>
  <si>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</si>
  <si>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</si>
  <si>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</si>
  <si>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</si>
  <si>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</si>
  <si>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</si>
  <si>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</si>
  <si>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</si>
  <si>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</si>
  <si>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</si>
  <si>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</si>
  <si>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</si>
  <si>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</si>
  <si>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</si>
  <si>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</si>
  <si>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</si>
  <si>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</si>
  <si>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</si>
  <si>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</si>
  <si>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</si>
  <si>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</si>
  <si>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</si>
  <si>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</si>
  <si>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</si>
  <si>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</si>
  <si>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</si>
  <si>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</si>
  <si>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</si>
  <si>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</si>
  <si>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</si>
  <si>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</si>
  <si>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</si>
  <si>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</si>
  <si>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</si>
  <si>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</si>
  <si>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</si>
  <si>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</si>
  <si>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</si>
  <si>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</si>
  <si>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</si>
  <si>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</si>
  <si>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</si>
  <si>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</si>
  <si>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</si>
  <si>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</si>
  <si>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</si>
  <si>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</si>
  <si>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</si>
  <si>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</si>
  <si>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</si>
  <si>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</si>
  <si>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</si>
  <si>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</si>
  <si>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</si>
  <si>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</si>
  <si>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</si>
  <si>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</si>
  <si>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</si>
  <si>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</si>
  <si>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</si>
  <si>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</si>
  <si>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</si>
  <si>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</si>
  <si>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</si>
  <si>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</si>
  <si>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</si>
  <si>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</si>
  <si>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</si>
  <si>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</si>
  <si>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</si>
  <si>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</si>
  <si>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</si>
  <si>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</si>
  <si>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</si>
  <si>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</si>
  <si>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</si>
  <si>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</si>
  <si>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</si>
  <si>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</si>
  <si>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</si>
  <si>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</si>
  <si>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</si>
  <si>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</si>
  <si>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</si>
  <si>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</si>
  <si>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</si>
  <si>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</si>
  <si>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</si>
  <si>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</si>
  <si>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</si>
  <si>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</si>
  <si>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</si>
  <si>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</si>
  <si>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</si>
  <si>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</si>
  <si>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</si>
  <si>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</si>
  <si>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</si>
  <si>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</si>
  <si>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</si>
  <si>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</si>
  <si>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</si>
  <si>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</si>
  <si>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</si>
  <si>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</si>
  <si>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</si>
  <si>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</si>
  <si>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</si>
  <si>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</si>
  <si>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</si>
  <si>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</si>
  <si>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</si>
  <si>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</si>
  <si>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</si>
  <si>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</si>
  <si>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</si>
  <si>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</si>
  <si>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</si>
  <si>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</si>
  <si>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</si>
  <si>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</si>
  <si>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</si>
  <si>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</si>
  <si>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</si>
  <si>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</si>
  <si>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</si>
  <si>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</si>
  <si>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</si>
  <si>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</si>
  <si>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</si>
  <si>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</si>
  <si>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</si>
  <si>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</si>
  <si>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</si>
  <si>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</si>
  <si>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</si>
  <si>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</si>
  <si>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</si>
  <si>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</si>
  <si>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</si>
  <si>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</si>
  <si>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</si>
  <si>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</si>
  <si>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</si>
  <si>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</si>
  <si>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</si>
  <si>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</si>
  <si>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</si>
  <si>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</si>
  <si>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</si>
  <si>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</si>
  <si>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</si>
  <si>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</si>
  <si>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</si>
  <si>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</si>
  <si>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</si>
  <si>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</si>
  <si>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</si>
  <si>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</si>
  <si>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</si>
  <si>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</si>
  <si>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</si>
  <si>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</si>
  <si>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</si>
  <si>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</si>
  <si>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</si>
  <si>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</si>
  <si>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</si>
  <si>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</si>
  <si>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</si>
  <si>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</si>
  <si>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</si>
  <si>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</si>
  <si>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</si>
  <si>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</si>
  <si>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</si>
  <si>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</si>
  <si>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</si>
  <si>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</si>
  <si>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</si>
  <si>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</si>
  <si>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</si>
  <si>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</si>
  <si>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</si>
  <si>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</si>
  <si>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</si>
  <si>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</si>
  <si>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</si>
  <si>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</si>
  <si>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</si>
  <si>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</si>
  <si>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</si>
  <si>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</si>
  <si>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</si>
  <si>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</si>
  <si>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</si>
  <si>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</si>
  <si>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</si>
  <si>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</si>
  <si>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</si>
  <si>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</si>
  <si>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</si>
  <si>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</si>
  <si>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</si>
  <si>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</si>
  <si>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</si>
  <si>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</si>
  <si>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</si>
  <si>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</si>
  <si>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</si>
  <si>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</si>
  <si>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</si>
  <si>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</si>
  <si>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</si>
  <si>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</si>
  <si>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</si>
  <si>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</si>
  <si>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</si>
  <si>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</si>
  <si>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</si>
  <si>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</si>
  <si>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</si>
  <si>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</si>
  <si>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</si>
  <si>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</si>
  <si>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</si>
  <si>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</si>
  <si>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</si>
  <si>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</si>
  <si>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</si>
  <si>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</si>
  <si>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</si>
  <si>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</si>
  <si>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</si>
  <si>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</si>
  <si>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</si>
  <si>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</si>
  <si>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</si>
  <si>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</si>
  <si>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</si>
  <si>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</si>
  <si>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</si>
  <si>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</si>
  <si>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</si>
  <si>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</si>
  <si>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</si>
  <si>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</si>
  <si>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</si>
  <si>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</si>
  <si>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</si>
  <si>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</si>
  <si>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</si>
  <si>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</si>
  <si>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</si>
  <si>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</si>
  <si>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</si>
  <si>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</si>
  <si>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</si>
  <si>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</si>
  <si>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</si>
  <si>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</si>
  <si>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</si>
  <si>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</si>
  <si>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</si>
  <si>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</si>
  <si>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</si>
  <si>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</si>
  <si>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</si>
  <si>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</si>
  <si>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</si>
  <si>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</si>
  <si>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</si>
  <si>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</si>
  <si>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</si>
  <si>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</si>
  <si>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</si>
  <si>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</si>
  <si>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</si>
  <si>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</si>
  <si>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</si>
  <si>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</si>
  <si>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</si>
  <si>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</si>
  <si>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</si>
  <si>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</si>
  <si>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</si>
  <si>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</si>
  <si>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</si>
  <si>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</si>
  <si>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</si>
  <si>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</si>
  <si>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</si>
  <si>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</si>
  <si>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</si>
  <si>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</si>
  <si>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</si>
  <si>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</si>
  <si>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</si>
  <si>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</si>
  <si>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</si>
  <si>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</si>
  <si>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</si>
  <si>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</si>
  <si>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</si>
  <si>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</si>
  <si>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</si>
  <si>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</si>
  <si>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</si>
  <si>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</si>
  <si>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</si>
  <si>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</si>
  <si>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</si>
  <si>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</si>
  <si>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</si>
  <si>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</si>
  <si>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</si>
  <si>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</si>
  <si>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</si>
  <si>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</si>
  <si>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</si>
  <si>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</si>
  <si>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</si>
  <si>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</si>
  <si>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</si>
  <si>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</si>
  <si>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</si>
  <si>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</si>
  <si>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</si>
  <si>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</si>
  <si>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</si>
  <si>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</si>
  <si>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</si>
  <si>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</si>
  <si>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</si>
  <si>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</si>
  <si>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</si>
  <si>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</si>
  <si>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</si>
  <si>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</si>
  <si>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</si>
  <si>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</si>
  <si>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</si>
  <si>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</si>
  <si>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</si>
  <si>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</si>
  <si>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</si>
  <si>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</si>
  <si>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</si>
  <si>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</si>
  <si>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</si>
  <si>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</si>
  <si>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</si>
  <si>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</si>
  <si>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</si>
  <si>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</si>
  <si>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</si>
  <si>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</si>
  <si>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</si>
  <si>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</si>
  <si>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</si>
  <si>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</si>
  <si>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</si>
  <si>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</si>
  <si>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</si>
  <si>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</si>
  <si>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</si>
  <si>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</si>
  <si>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</si>
  <si>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</si>
  <si>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</si>
  <si>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</si>
  <si>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</si>
  <si>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</si>
  <si>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</si>
  <si>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</si>
  <si>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</si>
  <si>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</si>
  <si>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</si>
  <si>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</si>
  <si>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</si>
  <si>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</si>
  <si>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</si>
  <si>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</si>
  <si>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</si>
  <si>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</si>
  <si>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</si>
  <si>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</si>
  <si>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</si>
  <si>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</si>
  <si>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</si>
  <si>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</si>
  <si>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</si>
  <si>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</si>
  <si>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</si>
  <si>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</si>
  <si>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</si>
  <si>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</si>
  <si>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</si>
  <si>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</si>
  <si>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</si>
  <si>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</si>
  <si>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</si>
  <si>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</si>
  <si>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</si>
  <si>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</si>
  <si>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</si>
  <si>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</si>
  <si>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</si>
  <si>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</si>
  <si>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</si>
  <si>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</si>
  <si>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</si>
  <si>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</si>
  <si>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</si>
  <si>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</si>
  <si>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</si>
  <si>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</si>
  <si>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</si>
  <si>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</si>
  <si>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</si>
  <si>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</si>
  <si>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</si>
  <si>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</si>
  <si>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</si>
  <si>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</si>
  <si>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</si>
  <si>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</si>
  <si>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</si>
  <si>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</si>
  <si>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</si>
  <si>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</si>
  <si>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</si>
  <si>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</si>
  <si>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</si>
  <si>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</si>
  <si>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</si>
  <si>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</si>
  <si>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</si>
  <si>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</si>
  <si>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</si>
  <si>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</si>
  <si>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</si>
  <si>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</si>
  <si>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</si>
  <si>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</si>
  <si>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</si>
  <si>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</si>
  <si>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</si>
  <si>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</si>
  <si>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</si>
  <si>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</si>
  <si>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</si>
  <si>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</si>
  <si>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</si>
  <si>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</si>
  <si>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</si>
  <si>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</si>
  <si>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</si>
  <si>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</si>
  <si>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</si>
  <si>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</si>
  <si>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</si>
  <si>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</si>
  <si>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</si>
  <si>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</si>
  <si>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</si>
  <si>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</si>
  <si>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</si>
  <si>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</si>
  <si>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</si>
  <si>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</si>
  <si>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</si>
  <si>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</si>
  <si>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</si>
  <si>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</si>
  <si>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</si>
  <si>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</si>
  <si>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</si>
  <si>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</si>
  <si>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</si>
  <si>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</si>
  <si>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</si>
  <si>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</si>
  <si>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</si>
  <si>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</si>
  <si>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</si>
  <si>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</si>
  <si>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</si>
  <si>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</si>
  <si>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</si>
  <si>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</si>
  <si>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</si>
  <si>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</si>
  <si>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</si>
  <si>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</si>
  <si>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</si>
  <si>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</si>
  <si>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</si>
  <si>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</si>
  <si>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</si>
  <si>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</si>
  <si>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</si>
  <si>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</si>
  <si>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</si>
  <si>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</si>
  <si>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</si>
  <si>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</si>
  <si>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</si>
  <si>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</si>
  <si>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</si>
  <si>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</si>
  <si>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</si>
  <si>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</si>
  <si>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</si>
  <si>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</si>
  <si>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</si>
  <si>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</si>
  <si>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</si>
  <si>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</si>
  <si>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</si>
  <si>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</si>
  <si>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</si>
  <si>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</si>
  <si>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</si>
  <si>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</si>
  <si>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</si>
  <si>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</si>
  <si>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</si>
  <si>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</si>
  <si>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</si>
  <si>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</si>
  <si>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</si>
  <si>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</si>
  <si>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</si>
  <si>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</si>
  <si>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</si>
  <si>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</si>
  <si>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</si>
  <si>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</si>
  <si>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</si>
  <si>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</si>
  <si>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</si>
  <si>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</si>
  <si>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</si>
  <si>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</si>
  <si>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</si>
  <si>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</si>
  <si>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</si>
  <si>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</si>
  <si>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</si>
  <si>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</si>
  <si>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</si>
  <si>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</si>
  <si>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</si>
  <si>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</si>
  <si>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</si>
  <si>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</si>
  <si>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</si>
  <si>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</si>
  <si>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</si>
  <si>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</si>
  <si>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</si>
  <si>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</si>
  <si>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</si>
  <si>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</si>
  <si>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</si>
  <si>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</si>
  <si>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</si>
  <si>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</si>
  <si>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</si>
  <si>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</si>
  <si>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</si>
  <si>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</si>
  <si>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</si>
  <si>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</si>
  <si>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</si>
  <si>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</si>
  <si>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</si>
  <si>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</si>
  <si>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</si>
  <si>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</si>
  <si>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</si>
  <si>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</si>
  <si>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</si>
  <si>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</si>
  <si>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</si>
  <si>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</si>
  <si>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</si>
  <si>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</si>
  <si>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</si>
  <si>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</si>
  <si>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</si>
  <si>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</si>
  <si>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</si>
  <si>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</si>
  <si>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</si>
  <si>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</si>
  <si>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</si>
  <si>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</si>
  <si>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</si>
  <si>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</si>
  <si>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</si>
  <si>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</si>
  <si>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</si>
  <si>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</si>
  <si>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</si>
  <si>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</si>
  <si>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</si>
  <si>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</si>
  <si>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</si>
  <si>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</si>
  <si>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</si>
  <si>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</si>
  <si>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</si>
  <si>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</si>
  <si>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</si>
  <si>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</si>
  <si>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</si>
  <si>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</si>
  <si>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</si>
  <si>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</si>
  <si>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</si>
  <si>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</si>
  <si>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</si>
  <si>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</si>
  <si>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</si>
  <si>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</si>
  <si>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</si>
  <si>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</si>
  <si>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</si>
  <si>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</si>
  <si>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</si>
  <si>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</si>
  <si>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</si>
  <si>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</si>
  <si>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</si>
  <si>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</si>
  <si>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</si>
  <si>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</si>
  <si>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</si>
  <si>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</si>
  <si>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</si>
  <si>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</si>
  <si>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</si>
  <si>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</si>
  <si>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</si>
  <si>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</si>
  <si>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</si>
  <si>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</si>
  <si>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</si>
  <si>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</si>
  <si>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</si>
  <si>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</si>
  <si>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</si>
  <si>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</si>
  <si>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</si>
  <si>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</si>
  <si>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</si>
  <si>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</si>
  <si>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</si>
  <si>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</si>
  <si>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</si>
  <si>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</si>
  <si>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</si>
  <si>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</si>
  <si>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</si>
  <si>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</si>
  <si>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</si>
  <si>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</si>
  <si>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</si>
  <si>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</si>
  <si>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</si>
  <si>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</si>
  <si>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</si>
  <si>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</si>
  <si>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</si>
  <si>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</si>
  <si>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</si>
  <si>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</si>
  <si>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</si>
  <si>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</si>
  <si>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</si>
  <si>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</si>
  <si>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</si>
  <si>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</si>
  <si>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</si>
  <si>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</si>
  <si>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</si>
  <si>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</si>
  <si>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</si>
  <si>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</si>
  <si>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</si>
  <si>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</si>
  <si>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</si>
  <si>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</si>
  <si>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</si>
  <si>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</si>
  <si>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</si>
  <si>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</si>
  <si>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</si>
  <si>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</si>
  <si>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</si>
  <si>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</si>
  <si>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</si>
  <si>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</si>
  <si>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</si>
  <si>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</si>
  <si>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</si>
  <si>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</si>
  <si>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</si>
  <si>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</si>
  <si>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</si>
  <si>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</si>
  <si>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</si>
  <si>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</si>
  <si>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</si>
  <si>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</si>
  <si>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</si>
  <si>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</si>
  <si>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</si>
  <si>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</si>
  <si>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</si>
  <si>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</si>
  <si>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</si>
  <si>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</si>
  <si>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</si>
  <si>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</si>
  <si>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</si>
  <si>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</si>
  <si>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</si>
  <si>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</si>
  <si>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</si>
  <si>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</si>
  <si>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</si>
  <si>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</si>
  <si>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</si>
  <si>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</si>
  <si>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</si>
  <si>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</si>
  <si>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</si>
  <si>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</si>
  <si>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</si>
  <si>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</si>
  <si>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</si>
  <si>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</si>
  <si>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</si>
  <si>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</si>
  <si>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</si>
  <si>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</si>
  <si>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</si>
  <si>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</si>
  <si>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</si>
  <si>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</si>
  <si>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</si>
  <si>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</si>
  <si>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</si>
  <si>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</si>
  <si>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</si>
  <si>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</si>
  <si>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</si>
  <si>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</si>
  <si>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</si>
  <si>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</si>
  <si>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</si>
  <si>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</si>
  <si>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</si>
  <si>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</si>
  <si>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</si>
  <si>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</si>
  <si>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</si>
  <si>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</si>
  <si>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</si>
  <si>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</si>
  <si>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</si>
  <si>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</si>
  <si>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</si>
  <si>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</si>
  <si>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</si>
  <si>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</si>
  <si>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</si>
  <si>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</si>
  <si>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</si>
  <si>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</si>
  <si>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</si>
  <si>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</si>
  <si>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</si>
  <si>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</si>
  <si>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</si>
  <si>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</si>
  <si>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</si>
  <si>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</si>
  <si>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</si>
  <si>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</si>
  <si>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</si>
  <si>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</si>
  <si>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</si>
  <si>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</si>
  <si>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</si>
  <si>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</si>
  <si>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</si>
  <si>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</si>
  <si>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</si>
  <si>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</si>
  <si>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</si>
  <si>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</si>
  <si>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</si>
  <si>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</si>
  <si>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</si>
  <si>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</si>
  <si>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</si>
  <si>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</si>
  <si>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</si>
  <si>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</si>
  <si>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</si>
  <si>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</si>
  <si>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</si>
  <si>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</si>
  <si>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</si>
  <si>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</si>
  <si>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</si>
  <si>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</si>
  <si>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</si>
  <si>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</si>
  <si>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</si>
  <si>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</si>
  <si>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</si>
  <si>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</si>
  <si>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</si>
  <si>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</si>
  <si>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</si>
  <si>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</si>
  <si>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</si>
  <si>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</si>
  <si>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</si>
  <si>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</si>
  <si>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</si>
  <si>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</si>
  <si>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</si>
  <si>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</si>
  <si>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</si>
  <si>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</si>
  <si>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</si>
  <si>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</si>
  <si>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</si>
  <si>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</si>
  <si>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</si>
  <si>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</si>
  <si>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</si>
  <si>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</si>
  <si>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</si>
  <si>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</si>
  <si>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</si>
  <si>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</si>
  <si>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</si>
  <si>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</si>
  <si>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</si>
  <si>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</si>
  <si>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</si>
  <si>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</si>
  <si>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</si>
  <si>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</si>
  <si>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</si>
  <si>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</si>
  <si>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</si>
  <si>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</si>
  <si>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</si>
  <si>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</si>
  <si>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</si>
  <si>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</si>
  <si>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</si>
  <si>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</si>
  <si>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</si>
  <si>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</si>
  <si>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</si>
  <si>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</si>
  <si>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</si>
  <si>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</si>
  <si>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</si>
  <si>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</si>
  <si>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</si>
  <si>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</si>
  <si>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</si>
  <si>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</si>
  <si>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</si>
  <si>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</si>
  <si>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</si>
  <si>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</si>
  <si>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</si>
  <si>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</si>
  <si>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</si>
  <si>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</si>
  <si>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</si>
  <si>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</si>
  <si>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</si>
  <si>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</si>
  <si>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</si>
  <si>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</si>
  <si>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</si>
  <si>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</si>
  <si>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</si>
  <si>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</si>
  <si>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</si>
  <si>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</si>
  <si>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</si>
  <si>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</si>
  <si>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</si>
  <si>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</si>
  <si>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</si>
  <si>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</si>
  <si>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</si>
  <si>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</si>
  <si>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</si>
  <si>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</si>
  <si>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</si>
  <si>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</si>
  <si>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</si>
  <si>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</si>
  <si>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</si>
  <si>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</si>
  <si>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</si>
  <si>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</si>
  <si>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</si>
  <si>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</si>
  <si>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</si>
  <si>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</si>
  <si>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</si>
  <si>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</si>
  <si>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</si>
  <si>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</si>
  <si>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</si>
  <si>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</si>
  <si>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</si>
  <si>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</si>
  <si>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</si>
  <si>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</si>
  <si>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</si>
  <si>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</si>
  <si>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</si>
  <si>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</si>
  <si>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</si>
  <si>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</si>
  <si>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</si>
  <si>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</si>
  <si>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</si>
  <si>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</si>
  <si>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</si>
  <si>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</si>
  <si>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</si>
  <si>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</si>
  <si>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</si>
  <si>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</si>
  <si>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</si>
  <si>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</si>
  <si>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</si>
  <si>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</si>
  <si>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</si>
  <si>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</si>
  <si>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</si>
  <si>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</si>
  <si>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</si>
  <si>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</si>
  <si>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</si>
  <si>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</si>
  <si>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</si>
  <si>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</si>
  <si>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</si>
  <si>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</si>
  <si>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</si>
  <si>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</si>
  <si>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</si>
  <si>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</si>
  <si>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</si>
  <si>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</si>
  <si>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</si>
  <si>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</si>
  <si>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</si>
  <si>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</si>
  <si>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</si>
  <si>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</si>
  <si>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</si>
  <si>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</si>
  <si>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</si>
  <si>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</si>
  <si>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</si>
  <si>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</si>
  <si>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</si>
  <si>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</si>
  <si>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</si>
  <si>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</si>
  <si>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</si>
  <si>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</si>
  <si>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</si>
  <si>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</si>
  <si>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</si>
  <si>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</si>
  <si>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</si>
  <si>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</si>
  <si>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</si>
  <si>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</si>
  <si>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</si>
  <si>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</si>
  <si>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</si>
  <si>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</si>
  <si>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</si>
  <si>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</si>
  <si>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</si>
  <si>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</si>
  <si>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</si>
  <si>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</si>
  <si>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</si>
  <si>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</si>
  <si>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</si>
  <si>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</si>
  <si>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</si>
  <si>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</si>
  <si>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</si>
  <si>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</si>
  <si>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</si>
  <si>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</si>
  <si>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</si>
  <si>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</si>
  <si>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</si>
  <si>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</si>
  <si>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</si>
  <si>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</si>
  <si>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</si>
  <si>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</si>
  <si>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</si>
  <si>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</si>
  <si>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</si>
  <si>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</si>
  <si>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</si>
  <si>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</si>
  <si>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</si>
  <si>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</si>
  <si>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</si>
  <si>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</si>
  <si>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</si>
  <si>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</si>
  <si>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</si>
  <si>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</si>
  <si>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</si>
  <si>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</si>
  <si>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</si>
  <si>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</si>
  <si>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</si>
  <si>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</si>
  <si>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</si>
  <si>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</si>
  <si>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</si>
  <si>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</si>
  <si>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</si>
  <si>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</si>
  <si>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</si>
  <si>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</si>
  <si>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</si>
  <si>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</si>
  <si>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</si>
  <si>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</si>
  <si>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</si>
  <si>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</si>
  <si>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</si>
  <si>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</si>
  <si>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</si>
  <si>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</si>
  <si>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</si>
  <si>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</si>
  <si>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</si>
  <si>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</si>
  <si>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</si>
  <si>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</si>
  <si>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</si>
  <si>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</si>
  <si>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</si>
  <si>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</si>
  <si>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</si>
  <si>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</si>
  <si>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</si>
  <si>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</si>
  <si>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</si>
  <si>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</si>
  <si>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</si>
  <si>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</si>
  <si>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</si>
  <si>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</si>
  <si>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</si>
  <si>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</si>
  <si>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</si>
  <si>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</si>
  <si>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</si>
  <si>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</si>
  <si>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</si>
  <si>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</si>
  <si>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</si>
  <si>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</si>
  <si>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</si>
  <si>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</si>
  <si>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</si>
  <si>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</si>
  <si>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</si>
  <si>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</si>
  <si>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</si>
  <si>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</si>
  <si>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</si>
  <si>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</si>
  <si>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</si>
  <si>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</si>
  <si>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</si>
  <si>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</si>
  <si>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</si>
  <si>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</si>
  <si>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</si>
  <si>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</si>
  <si>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</si>
  <si>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</si>
  <si>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</si>
  <si>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</si>
  <si>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</si>
  <si>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</si>
  <si>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</si>
  <si>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</si>
  <si>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</si>
  <si>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</si>
  <si>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</si>
  <si>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</si>
  <si>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</si>
  <si>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</si>
  <si>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</si>
  <si>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</si>
  <si>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</si>
  <si>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</si>
  <si>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</si>
  <si>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</si>
  <si>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</si>
  <si>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</si>
  <si>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</si>
  <si>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</si>
  <si>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</si>
  <si>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</si>
  <si>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</si>
  <si>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</si>
  <si>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</si>
  <si>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</si>
  <si>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</si>
  <si>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</si>
  <si>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</si>
  <si>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</si>
  <si>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</si>
  <si>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</si>
  <si>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</si>
  <si>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</si>
  <si>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</si>
  <si>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</si>
  <si>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</si>
  <si>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</si>
  <si>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</si>
  <si>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</si>
  <si>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</si>
  <si>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</si>
  <si>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</si>
  <si>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</si>
  <si>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</si>
  <si>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</si>
  <si>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</si>
  <si>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</si>
  <si>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</si>
  <si>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</si>
  <si>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</si>
  <si>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</si>
  <si>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</si>
  <si>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</si>
  <si>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</si>
  <si>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</si>
  <si>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</si>
  <si>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</si>
  <si>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</si>
  <si>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</si>
  <si>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</si>
  <si>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</si>
  <si>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</si>
  <si>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</si>
  <si>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</si>
  <si>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</si>
  <si>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</si>
  <si>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</si>
  <si>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</si>
  <si>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</si>
  <si>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</si>
  <si>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</si>
  <si>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</si>
  <si>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</si>
  <si>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</si>
  <si>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</si>
  <si>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</si>
  <si>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</si>
  <si>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</si>
  <si>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</si>
  <si>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</si>
  <si>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</si>
  <si>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</si>
  <si>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</si>
  <si>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</si>
  <si>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</si>
  <si>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</si>
  <si>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</si>
  <si>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</si>
  <si>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</si>
  <si>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</si>
  <si>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</si>
  <si>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</si>
  <si>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</si>
  <si>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</si>
  <si>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</si>
  <si>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</si>
  <si>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</si>
  <si>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</si>
  <si>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</si>
  <si>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</si>
  <si>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</si>
  <si>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</si>
  <si>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</si>
  <si>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</si>
  <si>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</si>
  <si>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</si>
  <si>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</si>
  <si>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</si>
  <si>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</si>
  <si>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</si>
  <si>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</si>
  <si>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</si>
  <si>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</si>
  <si>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</si>
  <si>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</si>
  <si>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</si>
  <si>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</si>
  <si>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</si>
  <si>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</si>
  <si>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</si>
  <si>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</si>
  <si>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</si>
  <si>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</si>
  <si>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</si>
  <si>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</si>
  <si>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</si>
  <si>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</si>
  <si>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</si>
  <si>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</si>
  <si>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</si>
  <si>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</si>
  <si>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</si>
  <si>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</si>
  <si>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</si>
  <si>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</si>
  <si>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</si>
  <si>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</si>
  <si>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</si>
  <si>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</si>
  <si>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</si>
  <si>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</si>
  <si>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</si>
  <si>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</si>
  <si>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</si>
  <si>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</si>
  <si>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</si>
  <si>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</si>
  <si>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</si>
  <si>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</si>
  <si>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</si>
  <si>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</si>
  <si>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</si>
  <si>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</si>
  <si>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</si>
  <si>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</si>
  <si>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</si>
  <si>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</si>
  <si>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</si>
  <si>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</si>
  <si>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</si>
  <si>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</si>
  <si>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</si>
  <si>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</si>
  <si>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</si>
  <si>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</si>
  <si>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</si>
  <si>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</si>
  <si>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</si>
  <si>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</si>
  <si>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</si>
  <si>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</si>
  <si>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</si>
  <si>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</si>
  <si>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</si>
  <si>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</si>
  <si>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</si>
  <si>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</si>
  <si>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</si>
  <si>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</si>
  <si>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</si>
  <si>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</si>
  <si>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</si>
  <si>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</si>
  <si>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</si>
  <si>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</si>
  <si>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</si>
  <si>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</si>
  <si>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</si>
  <si>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</si>
  <si>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</si>
  <si>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</si>
  <si>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</si>
  <si>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</si>
  <si>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</si>
  <si>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</si>
  <si>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</si>
  <si>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</si>
  <si>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</si>
  <si>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</si>
  <si>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</si>
  <si>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</si>
  <si>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</si>
  <si>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</si>
  <si>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</si>
  <si>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</si>
  <si>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</si>
  <si>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</si>
  <si>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</si>
  <si>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</si>
  <si>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</si>
  <si>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</si>
  <si>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</si>
  <si>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</si>
  <si>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</si>
  <si>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</si>
  <si>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</si>
  <si>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</si>
  <si>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</si>
  <si>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</si>
  <si>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</si>
  <si>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</si>
  <si>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</si>
  <si>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</si>
  <si>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</si>
  <si>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</si>
  <si>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</si>
  <si>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</si>
  <si>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</si>
  <si>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</si>
  <si>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</si>
  <si>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</si>
  <si>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</si>
  <si>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</si>
  <si>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</si>
  <si>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</si>
  <si>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</si>
  <si>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</si>
  <si>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</si>
  <si>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</si>
  <si>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</si>
  <si>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</si>
  <si>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</si>
  <si>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</si>
  <si>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</si>
  <si>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</si>
  <si>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</si>
  <si>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</si>
  <si>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</si>
  <si>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</si>
  <si>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</si>
  <si>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</si>
  <si>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</si>
  <si>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</si>
  <si>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</si>
  <si>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</si>
  <si>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</si>
  <si>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</si>
  <si>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</si>
  <si>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</si>
  <si>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</si>
  <si>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</si>
  <si>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</si>
  <si>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</si>
  <si>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</si>
  <si>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</si>
  <si>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</si>
  <si>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</si>
  <si>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</si>
  <si>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</si>
  <si>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</si>
  <si>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</si>
  <si>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</si>
  <si>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</si>
  <si>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</si>
  <si>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</si>
  <si>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</si>
  <si>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</si>
  <si>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</si>
  <si>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</si>
  <si>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</si>
  <si>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</si>
  <si>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</si>
  <si>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</si>
  <si>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</si>
  <si>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</si>
  <si>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</si>
  <si>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</si>
  <si>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</si>
  <si>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</si>
  <si>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</si>
  <si>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</si>
  <si>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</si>
  <si>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</si>
  <si>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</si>
  <si>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</si>
  <si>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</si>
  <si>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</si>
  <si>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</si>
  <si>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</si>
  <si>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</si>
  <si>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</si>
  <si>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</si>
  <si>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</si>
  <si>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</si>
  <si>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</si>
  <si>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</si>
  <si>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</si>
  <si>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</si>
  <si>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</si>
  <si>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</si>
  <si>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</si>
  <si>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</si>
  <si>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</si>
  <si>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</si>
  <si>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</si>
  <si>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</si>
  <si>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</si>
  <si>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</si>
  <si>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</si>
  <si>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</si>
  <si>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</si>
  <si>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</si>
  <si>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</si>
  <si>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</si>
  <si>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</si>
  <si>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</si>
  <si>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</si>
  <si>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</si>
  <si>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</si>
  <si>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</si>
  <si>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</si>
  <si>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</si>
  <si>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</si>
  <si>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</si>
  <si>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</si>
  <si>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</si>
  <si>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</si>
  <si>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</si>
  <si>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</si>
  <si>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</si>
  <si>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</si>
  <si>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</si>
  <si>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</si>
  <si>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</si>
  <si>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</si>
  <si>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</si>
  <si>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</si>
  <si>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</si>
  <si>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</si>
  <si>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</si>
  <si>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</si>
  <si>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</si>
  <si>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</si>
  <si>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</si>
  <si>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</si>
  <si>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</si>
  <si>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</si>
  <si>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</si>
  <si>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</si>
  <si>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</si>
  <si>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</si>
  <si>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</si>
  <si>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</si>
  <si>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</si>
  <si>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</si>
  <si>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</si>
  <si>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</si>
  <si>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</si>
  <si>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</si>
  <si>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</si>
  <si>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</si>
  <si>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</si>
  <si>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</si>
  <si>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</si>
  <si>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</si>
  <si>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</si>
  <si>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</si>
  <si>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</si>
  <si>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</si>
  <si>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</si>
  <si>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</si>
  <si>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</si>
  <si>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</si>
  <si>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</si>
  <si>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</si>
  <si>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</si>
  <si>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</si>
  <si>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</si>
  <si>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</si>
  <si>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</si>
  <si>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</si>
  <si>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</si>
  <si>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</si>
  <si>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</si>
  <si>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</si>
  <si>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</si>
  <si>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</si>
  <si>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</si>
  <si>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</si>
  <si>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</si>
  <si>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</si>
  <si>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</si>
  <si>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</si>
  <si>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</si>
  <si>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</si>
  <si>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</si>
  <si>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</si>
  <si>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</si>
  <si>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</si>
  <si>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</si>
  <si>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</si>
  <si>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</si>
  <si>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</si>
  <si>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</si>
  <si>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</si>
  <si>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</si>
  <si>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</si>
  <si>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</si>
  <si>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</si>
  <si>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</si>
  <si>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</si>
  <si>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</si>
  <si>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</si>
  <si>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</si>
  <si>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</si>
  <si>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</si>
  <si>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</si>
  <si>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</si>
  <si>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</si>
  <si>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</si>
  <si>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</si>
  <si>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</si>
  <si>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</si>
  <si>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</si>
  <si>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</si>
  <si>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</si>
  <si>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</si>
  <si>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</si>
  <si>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</si>
  <si>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</si>
  <si>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</si>
  <si>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</si>
  <si>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</si>
  <si>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</si>
  <si>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</si>
  <si>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</si>
  <si>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</si>
  <si>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</si>
  <si>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</si>
  <si>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</si>
  <si>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</si>
  <si>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</si>
  <si>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</si>
  <si>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</si>
  <si>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</si>
  <si>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</si>
  <si>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</si>
  <si>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</si>
  <si>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</si>
  <si>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</si>
  <si>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</si>
  <si>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</si>
  <si>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</si>
  <si>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</si>
  <si>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</si>
  <si>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</si>
  <si>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</si>
  <si>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</si>
  <si>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</si>
  <si>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</si>
  <si>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</si>
  <si>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</si>
  <si>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</si>
  <si>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</si>
  <si>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</si>
  <si>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</si>
  <si>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</si>
  <si>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</si>
  <si>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</si>
  <si>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</si>
  <si>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</si>
  <si>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</si>
  <si>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</si>
  <si>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</si>
  <si>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</si>
  <si>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</si>
  <si>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</si>
  <si>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</si>
  <si>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</si>
  <si>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</si>
  <si>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</si>
  <si>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</si>
  <si>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</si>
  <si>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</si>
  <si>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</si>
  <si>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</si>
  <si>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</si>
  <si>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</si>
  <si>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</si>
  <si>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</si>
  <si>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</si>
  <si>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</si>
  <si>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</si>
  <si>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</si>
  <si>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</si>
  <si>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</si>
  <si>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</si>
  <si>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</si>
  <si>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</si>
  <si>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</si>
  <si>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</si>
  <si>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</si>
  <si>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</si>
  <si>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</si>
  <si>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</si>
  <si>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</si>
  <si>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</si>
  <si>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</si>
  <si>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</si>
  <si>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</si>
  <si>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</si>
  <si>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</si>
  <si>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</si>
  <si>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</si>
  <si>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</si>
  <si>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</si>
  <si>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</si>
  <si>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</si>
  <si>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</si>
  <si>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</si>
  <si>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</si>
  <si>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</si>
  <si>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</si>
  <si>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</si>
  <si>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</si>
  <si>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</si>
  <si>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</si>
  <si>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</si>
  <si>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</si>
  <si>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</si>
  <si>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</si>
  <si>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</si>
  <si>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</si>
  <si>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</si>
  <si>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</si>
  <si>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</si>
  <si>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</si>
  <si>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</si>
  <si>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</si>
  <si>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</si>
  <si>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</si>
  <si>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</si>
  <si>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</si>
  <si>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</si>
  <si>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</si>
  <si>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</si>
  <si>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</si>
  <si>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</si>
  <si>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</si>
  <si>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</si>
  <si>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</si>
  <si>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</si>
  <si>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</si>
  <si>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</si>
  <si>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</si>
  <si>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</si>
  <si>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</si>
  <si>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</si>
  <si>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</si>
  <si>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</si>
  <si>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</si>
  <si>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</si>
  <si>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</si>
  <si>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</si>
  <si>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</si>
  <si>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</si>
  <si>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</si>
  <si>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</si>
  <si>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</si>
  <si>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</si>
  <si>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</si>
  <si>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</si>
  <si>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</si>
  <si>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</si>
  <si>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</si>
  <si>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</si>
  <si>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</si>
  <si>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</si>
  <si>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</si>
  <si>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</si>
  <si>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</si>
  <si>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</si>
  <si>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</si>
  <si>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</si>
  <si>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</si>
  <si>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</si>
  <si>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</si>
  <si>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</si>
  <si>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</si>
  <si>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</si>
  <si>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</si>
  <si>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</si>
  <si>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</si>
  <si>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</si>
  <si>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</si>
  <si>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</si>
  <si>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</si>
  <si>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</si>
  <si>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</si>
  <si>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</si>
  <si>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</si>
  <si>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</si>
  <si>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</si>
  <si>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</si>
  <si>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</si>
  <si>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</si>
  <si>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</si>
  <si>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</si>
  <si>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</si>
  <si>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</si>
  <si>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</si>
  <si>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</si>
  <si>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</si>
  <si>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</si>
  <si>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</si>
  <si>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</si>
  <si>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</si>
  <si>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</si>
  <si>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</si>
  <si>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</si>
  <si>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</si>
  <si>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</si>
  <si>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</si>
  <si>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</si>
  <si>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</si>
  <si>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</si>
  <si>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</si>
  <si>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</si>
  <si>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</si>
  <si>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</si>
  <si>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</si>
  <si>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</si>
  <si>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</si>
  <si>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</si>
  <si>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</si>
  <si>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</si>
  <si>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</si>
  <si>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</si>
  <si>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</si>
  <si>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</si>
  <si>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</si>
  <si>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</si>
  <si>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</si>
  <si>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</si>
  <si>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</si>
  <si>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</si>
  <si>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</si>
  <si>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</si>
  <si>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</si>
  <si>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</si>
  <si>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</si>
  <si>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</si>
  <si>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</si>
  <si>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</si>
  <si>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</si>
  <si>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</si>
  <si>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</si>
  <si>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</si>
  <si>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</si>
  <si>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</si>
  <si>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</si>
  <si>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</si>
  <si>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</si>
  <si>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</si>
  <si>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</si>
  <si>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</si>
  <si>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</si>
  <si>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</si>
  <si>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</si>
  <si>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</si>
  <si>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</si>
  <si>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</si>
  <si>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</si>
  <si>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</si>
  <si>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</si>
  <si>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</si>
  <si>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</si>
  <si>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</si>
  <si>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</si>
  <si>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</si>
  <si>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</si>
  <si>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</si>
  <si>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</si>
  <si>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</si>
  <si>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</si>
  <si>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</si>
  <si>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</si>
  <si>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</si>
  <si>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</si>
  <si>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</si>
  <si>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</si>
  <si>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</si>
  <si>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</si>
  <si>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</si>
  <si>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</si>
  <si>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</si>
  <si>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</si>
  <si>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</si>
  <si>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</si>
  <si>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</si>
  <si>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</si>
  <si>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</si>
  <si>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</si>
  <si>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</si>
  <si>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</si>
  <si>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</si>
  <si>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</si>
  <si>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</si>
  <si>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</si>
  <si>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</si>
  <si>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</si>
  <si>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</si>
  <si>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</si>
  <si>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</si>
  <si>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</si>
  <si>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</si>
  <si>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</si>
  <si>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</si>
  <si>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</si>
  <si>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</si>
  <si>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</si>
  <si>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</si>
  <si>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</si>
  <si>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</si>
  <si>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</si>
  <si>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</si>
  <si>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</si>
  <si>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</si>
  <si>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</si>
  <si>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</si>
  <si>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</si>
  <si>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</si>
  <si>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</si>
  <si>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</si>
  <si>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</si>
  <si>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</si>
  <si>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</si>
  <si>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</si>
  <si>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</si>
  <si>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</si>
  <si>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</si>
  <si>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</si>
  <si>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</si>
  <si>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</si>
  <si>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</si>
  <si>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</si>
  <si>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</si>
  <si>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</si>
  <si>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</si>
  <si>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</si>
  <si>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</si>
  <si>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</si>
  <si>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</si>
  <si>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</si>
  <si>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</si>
  <si>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</si>
  <si>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</si>
  <si>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</si>
  <si>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</si>
  <si>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</si>
  <si>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</si>
  <si>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</si>
  <si>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</si>
  <si>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</si>
  <si>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</si>
  <si>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</si>
  <si>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</si>
  <si>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</si>
  <si>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</si>
  <si>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</si>
  <si>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</si>
  <si>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</si>
  <si>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</si>
  <si>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</si>
  <si>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</si>
  <si>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</si>
  <si>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</si>
  <si>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</si>
  <si>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</si>
  <si>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</si>
  <si>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</si>
  <si>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</si>
  <si>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</si>
  <si>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</si>
  <si>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</si>
  <si>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</si>
  <si>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</si>
  <si>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</si>
  <si>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</si>
  <si>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</si>
  <si>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</si>
  <si>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</si>
  <si>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</si>
  <si>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</si>
  <si>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</si>
  <si>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</si>
  <si>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</si>
  <si>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</si>
  <si>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</si>
  <si>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</si>
  <si>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</si>
  <si>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</si>
  <si>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</si>
  <si>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</si>
  <si>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</si>
  <si>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</si>
  <si>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</si>
  <si>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</si>
  <si>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</si>
  <si>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</si>
  <si>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</si>
  <si>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</si>
  <si>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</si>
  <si>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</si>
  <si>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</si>
  <si>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</si>
  <si>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</si>
  <si>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</si>
  <si>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</si>
  <si>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</si>
  <si>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</si>
  <si>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</si>
  <si>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</si>
  <si>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</si>
  <si>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</si>
  <si>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</si>
  <si>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</si>
  <si>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</si>
  <si>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</si>
  <si>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</si>
  <si>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</si>
  <si>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</si>
  <si>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</si>
  <si>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</si>
  <si>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</si>
  <si>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</si>
  <si>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</si>
  <si>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</si>
  <si>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</si>
  <si>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</si>
  <si>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</si>
  <si>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</si>
  <si>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</si>
  <si>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</si>
  <si>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</si>
  <si>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</si>
  <si>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</si>
  <si>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</si>
  <si>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</si>
  <si>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</si>
  <si>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</si>
  <si>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</si>
  <si>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</si>
  <si>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</si>
  <si>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</si>
  <si>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</si>
  <si>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</si>
  <si>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</si>
  <si>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</si>
  <si>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</si>
  <si>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</si>
  <si>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</si>
  <si>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</si>
  <si>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</si>
  <si>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</si>
  <si>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</si>
  <si>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</si>
  <si>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</si>
  <si>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</si>
  <si>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</si>
  <si>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</si>
  <si>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</si>
  <si>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</si>
  <si>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</si>
  <si>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</si>
  <si>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</si>
  <si>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</si>
  <si>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</si>
  <si>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</si>
  <si>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</si>
  <si>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</si>
  <si>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</si>
  <si>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</si>
  <si>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</si>
  <si>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</si>
  <si>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</si>
  <si>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</si>
  <si>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</si>
  <si>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</si>
  <si>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</si>
  <si>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</si>
  <si>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</si>
  <si>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</si>
  <si>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</si>
  <si>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</si>
  <si>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</si>
  <si>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</si>
  <si>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</si>
  <si>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</si>
  <si>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</si>
  <si>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</si>
  <si>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</si>
  <si>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</si>
  <si>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</si>
  <si>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</si>
  <si>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</si>
  <si>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</si>
  <si>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</si>
  <si>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</si>
  <si>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</si>
  <si>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</si>
  <si>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</si>
  <si>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</si>
  <si>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</si>
  <si>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</si>
  <si>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</si>
  <si>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</si>
  <si>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</si>
  <si>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</si>
  <si>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</si>
  <si>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</si>
  <si>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</si>
  <si>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</si>
  <si>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</si>
  <si>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</si>
  <si>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</si>
  <si>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</si>
  <si>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</si>
  <si>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</si>
  <si>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</si>
  <si>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</si>
  <si>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</si>
  <si>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</si>
  <si>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</si>
  <si>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</si>
  <si>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</si>
  <si>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</si>
  <si>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</si>
  <si>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</si>
  <si>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</si>
  <si>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</si>
  <si>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</si>
  <si>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</si>
  <si>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</si>
  <si>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</si>
  <si>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</si>
  <si>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</si>
  <si>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</si>
  <si>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</si>
  <si>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</si>
  <si>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</si>
  <si>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</si>
  <si>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</si>
  <si>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</si>
  <si>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</si>
  <si>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</si>
  <si>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</si>
  <si>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</si>
  <si>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</si>
  <si>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</si>
  <si>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</si>
  <si>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</si>
  <si>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</si>
  <si>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</si>
  <si>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</si>
  <si>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</si>
  <si>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</si>
  <si>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</si>
  <si>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</si>
  <si>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</si>
  <si>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</si>
  <si>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</si>
  <si>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</si>
  <si>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</si>
  <si>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</si>
  <si>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</si>
  <si>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</si>
  <si>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</si>
  <si>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</si>
  <si>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</si>
  <si>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</si>
  <si>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</si>
  <si>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</si>
  <si>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</si>
  <si>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</si>
  <si>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</si>
  <si>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</si>
  <si>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</si>
  <si>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</si>
  <si>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</si>
  <si>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</si>
  <si>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</si>
  <si>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</si>
  <si>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</si>
  <si>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</si>
  <si>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</si>
  <si>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</si>
  <si>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</si>
  <si>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</si>
  <si>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</si>
  <si>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</si>
  <si>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</si>
  <si>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</si>
  <si>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</si>
  <si>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</si>
  <si>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</si>
  <si>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</si>
  <si>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</si>
  <si>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</si>
  <si>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</si>
  <si>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</si>
  <si>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</si>
  <si>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</si>
  <si>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</si>
  <si>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</si>
  <si>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</si>
  <si>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</si>
  <si>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</si>
  <si>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</si>
  <si>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</si>
  <si>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</si>
  <si>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</si>
  <si>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</si>
  <si>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</si>
  <si>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</si>
  <si>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</si>
  <si>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</si>
  <si>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</si>
  <si>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</si>
  <si>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</si>
  <si>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</si>
  <si>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</si>
  <si>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</si>
  <si>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</si>
  <si>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</si>
  <si>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</si>
  <si>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</si>
  <si>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</si>
  <si>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</si>
  <si>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</si>
  <si>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</si>
  <si>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</si>
  <si>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</si>
  <si>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</si>
  <si>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</si>
  <si>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</si>
  <si>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</si>
  <si>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</si>
  <si>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</si>
  <si>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</si>
  <si>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</si>
  <si>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</si>
  <si>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</si>
  <si>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</si>
  <si>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</si>
  <si>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</si>
  <si>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</si>
  <si>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</si>
  <si>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</si>
  <si>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</si>
  <si>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</si>
  <si>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</si>
  <si>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</si>
  <si>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</si>
  <si>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</si>
  <si>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</si>
  <si>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</si>
  <si>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</si>
  <si>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</si>
  <si>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</si>
  <si>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</si>
  <si>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</si>
  <si>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</si>
  <si>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</si>
  <si>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</si>
  <si>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</si>
  <si>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</si>
  <si>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</si>
  <si>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</si>
  <si>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</si>
  <si>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</si>
  <si>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</si>
  <si>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</si>
  <si>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</si>
  <si>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</si>
  <si>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</si>
  <si>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</si>
  <si>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</si>
  <si>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</si>
  <si>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</si>
  <si>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</si>
  <si>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</si>
  <si>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</si>
  <si>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</si>
  <si>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</si>
  <si>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</si>
  <si>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</si>
  <si>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</si>
  <si>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</si>
  <si>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</si>
  <si>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</si>
  <si>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</si>
  <si>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</si>
  <si>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</si>
  <si>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</si>
  <si>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</si>
  <si>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</si>
  <si>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</si>
  <si>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</si>
  <si>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</si>
  <si>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</si>
  <si>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</si>
  <si>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</si>
  <si>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</si>
  <si>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</si>
  <si>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</si>
  <si>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</si>
  <si>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</si>
  <si>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</si>
  <si>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</si>
  <si>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</si>
  <si>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</si>
  <si>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</si>
  <si>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</si>
  <si>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</si>
  <si>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</si>
  <si>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</si>
  <si>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</si>
  <si>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</si>
  <si>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</si>
  <si>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</si>
  <si>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</si>
  <si>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</si>
  <si>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</si>
  <si>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</si>
  <si>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</si>
  <si>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</si>
  <si>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</si>
  <si>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</si>
  <si>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</si>
  <si>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</si>
  <si>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</si>
  <si>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</si>
  <si>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</si>
  <si>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</si>
  <si>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</si>
  <si>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</si>
  <si>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</si>
  <si>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</si>
  <si>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</si>
  <si>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</si>
  <si>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</si>
  <si>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</si>
  <si>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</si>
  <si>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</si>
  <si>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</si>
  <si>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</si>
  <si>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</si>
  <si>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</si>
  <si>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</si>
  <si>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</si>
  <si>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</si>
  <si>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</si>
  <si>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</si>
  <si>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</si>
  <si>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</si>
  <si>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</si>
  <si>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</si>
  <si>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</si>
  <si>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</si>
  <si>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</si>
  <si>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</si>
  <si>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</si>
  <si>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</si>
  <si>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</si>
  <si>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</si>
  <si>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</si>
  <si>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</si>
  <si>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</si>
  <si>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</si>
  <si>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</si>
  <si>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</si>
  <si>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</si>
  <si>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</si>
  <si>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</si>
  <si>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</si>
  <si>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</si>
  <si>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</si>
  <si>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</si>
  <si>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</si>
  <si>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</si>
  <si>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</si>
  <si>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</si>
  <si>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</si>
  <si>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</si>
  <si>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</si>
  <si>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</si>
  <si>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</si>
  <si>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</si>
  <si>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</si>
  <si>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</si>
  <si>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</si>
  <si>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</si>
  <si>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</si>
  <si>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</si>
  <si>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</si>
  <si>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</si>
  <si>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</si>
  <si>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</si>
  <si>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</si>
  <si>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</si>
  <si>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</si>
  <si>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</si>
  <si>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</si>
  <si>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</si>
  <si>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</si>
  <si>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</si>
  <si>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</si>
  <si>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</si>
  <si>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</si>
  <si>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</si>
  <si>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</si>
  <si>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</si>
  <si>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</si>
  <si>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</si>
  <si>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</si>
  <si>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</si>
  <si>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</si>
  <si>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</si>
  <si>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</si>
  <si>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</si>
  <si>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</si>
  <si>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</si>
  <si>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</si>
  <si>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</si>
  <si>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</si>
  <si>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</si>
  <si>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</si>
  <si>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</si>
  <si>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</si>
  <si>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</si>
  <si>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</si>
  <si>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</si>
  <si>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</si>
  <si>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</si>
  <si>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</si>
  <si>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</si>
  <si>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</si>
  <si>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</si>
  <si>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</si>
  <si>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</si>
  <si>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</si>
  <si>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</si>
  <si>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</si>
  <si>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</si>
  <si>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</si>
  <si>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</si>
  <si>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</si>
  <si>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</si>
  <si>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</si>
  <si>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</si>
  <si>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</si>
  <si>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</si>
  <si>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</si>
  <si>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</si>
  <si>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</si>
  <si>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</si>
  <si>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</si>
  <si>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</si>
  <si>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</si>
  <si>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</si>
  <si>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</si>
  <si>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</si>
  <si>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</si>
  <si>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</si>
  <si>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</si>
  <si>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</si>
  <si>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</si>
  <si>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</si>
  <si>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</si>
  <si>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</si>
  <si>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</si>
  <si>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</si>
  <si>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</si>
  <si>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</si>
  <si>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</si>
  <si>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</si>
  <si>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</si>
  <si>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</si>
  <si>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</si>
  <si>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</si>
  <si>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</si>
  <si>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</si>
  <si>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</si>
  <si>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</si>
  <si>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</si>
  <si>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</si>
  <si>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</si>
  <si>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</si>
  <si>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</si>
  <si>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</si>
  <si>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</si>
  <si>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</si>
  <si>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</si>
  <si>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</si>
  <si>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</si>
  <si>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</si>
  <si>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</si>
  <si>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</si>
  <si>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</si>
  <si>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</si>
  <si>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</si>
  <si>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</si>
  <si>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</si>
  <si>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</si>
  <si>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</si>
  <si>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</si>
  <si>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</si>
  <si>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</si>
  <si>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</si>
  <si>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</si>
  <si>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</si>
  <si>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</si>
  <si>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</si>
  <si>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</si>
  <si>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</si>
  <si>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</si>
  <si>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</si>
  <si>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</si>
  <si>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</si>
  <si>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</si>
  <si>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</si>
  <si>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</si>
  <si>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</si>
  <si>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</si>
  <si>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</si>
  <si>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</si>
  <si>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</si>
  <si>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</si>
  <si>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</si>
  <si>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</si>
  <si>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</si>
  <si>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</si>
  <si>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</si>
  <si>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</si>
  <si>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</si>
  <si>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</si>
  <si>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</si>
  <si>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</si>
  <si>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</si>
  <si>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</si>
  <si>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</si>
  <si>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</si>
  <si>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</si>
  <si>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</si>
  <si>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</si>
  <si>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</si>
  <si>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</si>
  <si>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</si>
  <si>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</si>
  <si>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</si>
  <si>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</si>
  <si>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</si>
  <si>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</si>
  <si>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</si>
  <si>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</si>
  <si>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</si>
  <si>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</si>
  <si>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</si>
  <si>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</si>
  <si>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</si>
  <si>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</si>
  <si>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</si>
  <si>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</si>
  <si>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</si>
  <si>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</si>
  <si>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</si>
  <si>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</si>
  <si>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</si>
  <si>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</si>
  <si>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</si>
  <si>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</si>
  <si>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</si>
  <si>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</si>
  <si>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</si>
  <si>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</si>
  <si>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</si>
  <si>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</si>
  <si>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</si>
  <si>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</si>
  <si>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</si>
  <si>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</si>
  <si>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</si>
  <si>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</si>
  <si>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</si>
  <si>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</si>
  <si>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</si>
  <si>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</si>
  <si>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</si>
  <si>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</si>
  <si>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</si>
  <si>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</si>
  <si>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</si>
  <si>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</si>
  <si>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</si>
  <si>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</si>
  <si>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</si>
  <si>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</si>
  <si>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</si>
  <si>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</si>
  <si>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</si>
  <si>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</si>
  <si>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</si>
  <si>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</si>
  <si>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</si>
  <si>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</si>
  <si>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</si>
  <si>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</si>
  <si>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</si>
  <si>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</si>
  <si>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</si>
  <si>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</si>
  <si>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</si>
  <si>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</si>
  <si>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</si>
  <si>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</si>
  <si>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</si>
  <si>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</si>
  <si>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</si>
  <si>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</si>
  <si>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</si>
  <si>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</si>
  <si>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</si>
  <si>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</si>
  <si>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</si>
  <si>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</si>
  <si>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</si>
  <si>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</si>
  <si>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</si>
  <si>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</si>
  <si>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</si>
  <si>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</si>
  <si>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</si>
  <si>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</si>
  <si>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</si>
  <si>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</si>
  <si>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</si>
  <si>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</si>
  <si>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</si>
  <si>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</si>
  <si>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</si>
  <si>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</si>
  <si>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</si>
  <si>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</si>
  <si>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</si>
  <si>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</si>
  <si>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</si>
  <si>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</si>
  <si>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</si>
  <si>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</si>
  <si>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</si>
  <si>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</si>
  <si>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</si>
  <si>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</si>
  <si>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</si>
  <si>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</si>
  <si>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</si>
  <si>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</si>
  <si>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</si>
  <si>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</si>
  <si>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</si>
  <si>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</si>
  <si>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</si>
  <si>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</si>
  <si>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</si>
  <si>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</si>
  <si>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</si>
  <si>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</si>
  <si>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</si>
  <si>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</si>
  <si>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</si>
  <si>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</si>
  <si>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</si>
  <si>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</si>
  <si>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</si>
  <si>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</si>
  <si>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</si>
  <si>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</si>
  <si>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</si>
  <si>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</si>
  <si>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</si>
  <si>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</si>
  <si>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</si>
  <si>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</si>
  <si>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</si>
  <si>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</si>
  <si>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</si>
  <si>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</si>
  <si>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</si>
  <si>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</si>
  <si>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</si>
  <si>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</si>
  <si>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</si>
  <si>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</si>
  <si>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</si>
  <si>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</si>
  <si>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</si>
  <si>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</si>
  <si>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</si>
  <si>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</si>
  <si>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</si>
  <si>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</si>
  <si>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</si>
  <si>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</si>
  <si>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</si>
  <si>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</si>
  <si>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</si>
  <si>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</si>
  <si>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</si>
  <si>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</si>
  <si>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</si>
  <si>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</si>
  <si>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</si>
  <si>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</si>
  <si>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</si>
  <si>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</si>
  <si>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</si>
  <si>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</si>
  <si>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</si>
  <si>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</si>
  <si>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</si>
  <si>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</si>
  <si>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</si>
  <si>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</si>
  <si>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</si>
  <si>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</si>
  <si>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</si>
  <si>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</si>
  <si>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</si>
  <si>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</si>
  <si>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</si>
  <si>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</si>
  <si>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</si>
  <si>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</si>
  <si>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</si>
  <si>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</si>
  <si>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</si>
  <si>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</si>
  <si>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</si>
  <si>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</si>
  <si>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</si>
  <si>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</si>
  <si>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</si>
  <si>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</si>
  <si>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</si>
  <si>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</si>
  <si>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</si>
  <si>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</si>
  <si>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</si>
  <si>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</si>
  <si>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</si>
  <si>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</si>
  <si>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</si>
  <si>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</si>
  <si>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</si>
  <si>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</si>
  <si>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</si>
  <si>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</si>
  <si>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</si>
  <si>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</si>
  <si>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</si>
  <si>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</si>
  <si>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</si>
  <si>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</si>
  <si>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</si>
  <si>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</si>
  <si>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</si>
  <si>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</si>
  <si>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</si>
  <si>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</si>
  <si>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</si>
  <si>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</si>
  <si>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</si>
  <si>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</si>
  <si>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</si>
  <si>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</si>
  <si>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</si>
  <si>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</si>
  <si>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</si>
  <si>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</si>
  <si>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</si>
  <si>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</si>
  <si>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</si>
  <si>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</si>
  <si>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</si>
  <si>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</si>
  <si>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</si>
  <si>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</si>
  <si>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</si>
  <si>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</si>
  <si>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</si>
  <si>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</si>
  <si>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</si>
  <si>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</si>
  <si>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</si>
  <si>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</si>
  <si>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</si>
  <si>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</si>
  <si>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</si>
  <si>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</si>
  <si>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</si>
  <si>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</si>
  <si>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</si>
  <si>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</si>
  <si>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</si>
  <si>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</si>
  <si>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</si>
  <si>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</si>
  <si>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</si>
  <si>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</si>
  <si>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</si>
  <si>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</si>
  <si>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</si>
  <si>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</si>
  <si>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</si>
  <si>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</si>
  <si>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</si>
  <si>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</si>
  <si>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</si>
  <si>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</si>
  <si>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</si>
  <si>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</si>
  <si>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</si>
  <si>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</si>
  <si>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</si>
  <si>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</si>
  <si>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</si>
  <si>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</si>
  <si>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</si>
  <si>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</si>
  <si>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</si>
  <si>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</si>
  <si>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</si>
  <si>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</si>
  <si>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</si>
  <si>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</si>
  <si>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</si>
  <si>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</si>
  <si>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</si>
  <si>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</si>
  <si>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</si>
  <si>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</si>
  <si>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</si>
  <si>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</si>
  <si>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</si>
  <si>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</si>
  <si>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</si>
  <si>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</si>
  <si>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</si>
  <si>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</si>
  <si>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</si>
  <si>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</si>
  <si>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</si>
  <si>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</si>
  <si>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</si>
  <si>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</si>
  <si>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</si>
  <si>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</si>
  <si>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</si>
  <si>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</si>
  <si>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</si>
  <si>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</si>
  <si>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</si>
  <si>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</si>
  <si>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</si>
  <si>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</si>
  <si>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</si>
  <si>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</si>
  <si>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</si>
  <si>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</si>
  <si>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</si>
  <si>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</si>
  <si>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</si>
  <si>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</si>
  <si>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</si>
  <si>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</si>
  <si>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</si>
  <si>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</si>
  <si>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</si>
  <si>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</si>
  <si>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</si>
  <si>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</si>
  <si>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</si>
  <si>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</si>
  <si>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</si>
  <si>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</si>
  <si>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</si>
  <si>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</si>
  <si>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</si>
  <si>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</si>
  <si>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</si>
  <si>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</si>
  <si>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</si>
  <si>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</si>
  <si>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</si>
  <si>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</si>
  <si>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</si>
  <si>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</si>
  <si>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</si>
  <si>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</si>
  <si>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</si>
  <si>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</si>
  <si>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</si>
  <si>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</si>
  <si>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</si>
  <si>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</si>
  <si>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</si>
  <si>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</si>
  <si>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</si>
  <si>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</si>
  <si>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</si>
  <si>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</si>
  <si>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</si>
  <si>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</si>
  <si>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</si>
  <si>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</si>
  <si>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</si>
  <si>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</si>
  <si>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</si>
  <si>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</si>
  <si>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</si>
  <si>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</si>
  <si>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</si>
  <si>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</si>
  <si>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</si>
  <si>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</si>
  <si>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</si>
  <si>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</si>
  <si>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</si>
  <si>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</si>
  <si>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</si>
  <si>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</si>
  <si>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</si>
  <si>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</si>
  <si>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</si>
  <si>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</si>
  <si>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</si>
  <si>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</si>
  <si>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</si>
  <si>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</si>
  <si>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</si>
  <si>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</si>
  <si>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</si>
  <si>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</si>
  <si>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</si>
  <si>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</si>
  <si>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</si>
  <si>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</si>
  <si>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</si>
  <si>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</si>
  <si>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</si>
  <si>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</si>
  <si>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</si>
  <si>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</si>
  <si>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</si>
  <si>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</si>
  <si>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</si>
  <si>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</si>
  <si>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</si>
  <si>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</si>
  <si>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</si>
  <si>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</si>
  <si>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</si>
  <si>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</si>
  <si>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</si>
  <si>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</si>
  <si>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</si>
  <si>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</si>
  <si>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</si>
  <si>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</si>
  <si>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</si>
  <si>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</si>
  <si>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</si>
  <si>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</si>
  <si>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</si>
  <si>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</si>
  <si>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</si>
  <si>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</si>
  <si>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</si>
  <si>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</si>
  <si>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</si>
  <si>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</si>
  <si>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</si>
  <si>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</si>
  <si>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</si>
  <si>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</si>
  <si>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</si>
  <si>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</si>
  <si>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</si>
  <si>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</si>
  <si>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</si>
  <si>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</si>
  <si>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</si>
  <si>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</si>
  <si>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</si>
  <si>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</si>
  <si>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</si>
  <si>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</si>
  <si>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</si>
  <si>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</si>
  <si>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</si>
  <si>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</si>
  <si>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</si>
  <si>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</si>
  <si>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</si>
  <si>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</si>
  <si>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</si>
  <si>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</si>
  <si>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</si>
  <si>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</si>
  <si>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</si>
  <si>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</si>
  <si>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</si>
  <si>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</si>
  <si>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</si>
  <si>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</si>
  <si>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</si>
  <si>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</si>
  <si>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</si>
  <si>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</si>
  <si>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</si>
  <si>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</si>
  <si>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</si>
  <si>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</si>
  <si>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</si>
  <si>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</si>
  <si>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</si>
  <si>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</si>
  <si>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</si>
  <si>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</si>
  <si>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</si>
  <si>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</si>
  <si>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</si>
  <si>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</si>
  <si>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</si>
  <si>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</si>
  <si>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</si>
  <si>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</si>
  <si>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</si>
  <si>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</si>
  <si>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</si>
  <si>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</si>
  <si>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</si>
  <si>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</si>
  <si>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</si>
  <si>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</si>
  <si>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</si>
  <si>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</si>
  <si>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</si>
  <si>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</si>
  <si>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</si>
  <si>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</si>
  <si>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</si>
  <si>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</si>
  <si>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</si>
  <si>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</si>
  <si>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</si>
  <si>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</si>
  <si>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</si>
  <si>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</si>
  <si>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</si>
  <si>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</si>
  <si>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</si>
  <si>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</si>
  <si>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</si>
  <si>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</si>
  <si>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</si>
  <si>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</si>
  <si>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</si>
  <si>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</si>
  <si>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</si>
  <si>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</si>
  <si>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</si>
  <si>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</si>
  <si>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</si>
  <si>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</si>
  <si>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</si>
  <si>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</si>
  <si>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</si>
  <si>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</si>
  <si>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</si>
  <si>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</si>
  <si>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</si>
  <si>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</si>
  <si>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</si>
  <si>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</si>
  <si>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</si>
  <si>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</si>
  <si>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</si>
  <si>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</si>
  <si>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</si>
  <si>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</si>
  <si>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</si>
  <si>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</si>
  <si>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</si>
  <si>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</si>
  <si>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</si>
  <si>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</si>
  <si>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</si>
  <si>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</si>
  <si>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</si>
  <si>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</si>
  <si>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</si>
  <si>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</si>
  <si>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</si>
  <si>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</si>
  <si>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</si>
  <si>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</si>
  <si>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</si>
  <si>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</si>
  <si>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</si>
  <si>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</si>
  <si>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</si>
  <si>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</si>
  <si>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</si>
  <si>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</si>
  <si>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</si>
  <si>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</si>
  <si>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</si>
  <si>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</si>
  <si>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</si>
  <si>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</si>
  <si>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</si>
  <si>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</si>
  <si>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</si>
  <si>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</si>
  <si>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</si>
  <si>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</si>
  <si>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</si>
  <si>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</si>
  <si>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</si>
  <si>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</si>
  <si>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</si>
  <si>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</si>
  <si>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</si>
  <si>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</si>
  <si>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</si>
  <si>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</si>
  <si>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</si>
  <si>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</si>
  <si>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</si>
  <si>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</si>
  <si>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</si>
  <si>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</si>
  <si>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</si>
  <si>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</si>
  <si>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</si>
  <si>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</si>
  <si>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</si>
  <si>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</si>
  <si>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</si>
  <si>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</si>
  <si>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</si>
  <si>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</si>
  <si>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</si>
  <si>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</si>
  <si>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</si>
  <si>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</si>
  <si>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</si>
  <si>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</si>
  <si>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</si>
  <si>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</si>
  <si>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</si>
  <si>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</si>
  <si>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</si>
  <si>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</si>
  <si>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</si>
  <si>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</si>
  <si>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</si>
  <si>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</si>
  <si>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</si>
  <si>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</si>
  <si>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</si>
  <si>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</si>
  <si>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</si>
  <si>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</si>
  <si>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</si>
  <si>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</si>
  <si>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</si>
  <si>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</si>
  <si>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</si>
  <si>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</si>
  <si>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</si>
  <si>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</si>
  <si>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</si>
  <si>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</si>
  <si>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</si>
  <si>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</si>
  <si>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</si>
  <si>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</si>
  <si>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</si>
  <si>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</si>
  <si>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</si>
  <si>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</si>
  <si>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</si>
  <si>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</si>
  <si>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</si>
  <si>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</si>
  <si>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</si>
  <si>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</si>
  <si>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</si>
  <si>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</si>
  <si>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</si>
  <si>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</si>
  <si>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</si>
  <si>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</si>
  <si>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</si>
  <si>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</si>
  <si>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</si>
  <si>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</si>
  <si>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</si>
  <si>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</si>
  <si>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</si>
  <si>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</si>
  <si>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</si>
  <si>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</si>
  <si>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</si>
  <si>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</si>
  <si>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</si>
  <si>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</si>
  <si>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</si>
  <si>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</si>
  <si>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</si>
  <si>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</si>
  <si>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</si>
  <si>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</si>
  <si>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</si>
  <si>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</si>
  <si>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</si>
  <si>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</si>
  <si>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</si>
  <si>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</si>
  <si>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</si>
  <si>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</si>
  <si>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</si>
  <si>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</si>
  <si>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</si>
  <si>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</si>
  <si>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</si>
  <si>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</si>
  <si>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</si>
  <si>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</si>
  <si>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</si>
  <si>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</si>
  <si>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</si>
  <si>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</si>
  <si>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</si>
  <si>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</si>
  <si>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</si>
  <si>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</si>
  <si>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</si>
  <si>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</si>
  <si>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</si>
  <si>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</si>
  <si>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</si>
  <si>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</si>
  <si>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</si>
  <si>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</si>
  <si>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</si>
  <si>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</si>
  <si>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</si>
  <si>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</si>
  <si>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</si>
  <si>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</si>
  <si>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</si>
  <si>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</si>
  <si>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</si>
  <si>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</si>
  <si>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</si>
  <si>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</si>
  <si>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</si>
  <si>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</si>
  <si>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</si>
  <si>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</si>
  <si>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</si>
  <si>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</si>
  <si>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</si>
  <si>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</si>
  <si>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</si>
  <si>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</si>
  <si>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</si>
  <si>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</si>
  <si>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</si>
  <si>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</si>
  <si>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</si>
  <si>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</si>
  <si>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</si>
  <si>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</si>
  <si>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</si>
  <si>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</si>
  <si>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</si>
  <si>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</si>
  <si>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</si>
  <si>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</si>
  <si>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</si>
  <si>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</si>
  <si>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</si>
  <si>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</si>
  <si>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</si>
  <si>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</si>
  <si>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</si>
  <si>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</si>
  <si>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</si>
  <si>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</si>
  <si>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</si>
  <si>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</si>
  <si>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</si>
  <si>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</si>
  <si>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</si>
  <si>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</si>
  <si>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</si>
  <si>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</si>
  <si>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</si>
  <si>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</si>
  <si>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</si>
  <si>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</si>
  <si>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</si>
  <si>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</si>
  <si>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</si>
  <si>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</si>
  <si>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</si>
  <si>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</si>
  <si>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</si>
  <si>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</si>
  <si>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</si>
  <si>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</si>
  <si>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</si>
  <si>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</si>
  <si>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</si>
  <si>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</si>
  <si>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</si>
  <si>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</si>
  <si>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</si>
  <si>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</si>
  <si>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</si>
  <si>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</si>
  <si>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</si>
  <si>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</si>
  <si>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</si>
  <si>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</si>
  <si>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</si>
  <si>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</si>
  <si>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</si>
  <si>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</si>
  <si>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</si>
  <si>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</si>
  <si>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</si>
  <si>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</si>
  <si>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</si>
  <si>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</si>
  <si>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</si>
  <si>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</si>
  <si>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</si>
  <si>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</si>
  <si>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</si>
  <si>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</si>
  <si>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</si>
  <si>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</si>
  <si>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</si>
  <si>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</si>
  <si>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</si>
  <si>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</si>
  <si>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</si>
  <si>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</si>
  <si>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</si>
  <si>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</si>
  <si>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</si>
  <si>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</si>
  <si>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</si>
  <si>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</si>
  <si>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</si>
  <si>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</si>
  <si>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</si>
  <si>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</si>
  <si>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</si>
  <si>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</si>
  <si>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</si>
  <si>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</si>
  <si>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</si>
  <si>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</si>
  <si>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</si>
  <si>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</si>
  <si>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</si>
  <si>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</si>
  <si>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</si>
  <si>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</si>
  <si>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</si>
  <si>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</si>
  <si>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</si>
  <si>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</si>
  <si>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</si>
  <si>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</si>
  <si>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</si>
  <si>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</si>
  <si>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</si>
  <si>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</si>
  <si>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</si>
  <si>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</si>
  <si>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</si>
  <si>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</si>
  <si>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</si>
  <si>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</si>
  <si>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</si>
  <si>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</si>
  <si>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</si>
  <si>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</si>
  <si>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</si>
  <si>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</si>
  <si>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</si>
  <si>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</si>
  <si>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</si>
  <si>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</si>
  <si>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</si>
  <si>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</si>
  <si>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</si>
  <si>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</si>
  <si>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</si>
  <si>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</si>
  <si>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</si>
  <si>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</si>
  <si>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</si>
  <si>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</si>
  <si>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</si>
  <si>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</si>
  <si>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</si>
  <si>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</si>
  <si>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</si>
  <si>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</si>
  <si>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</si>
  <si>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</si>
  <si>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</si>
  <si>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</si>
  <si>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</si>
  <si>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</si>
  <si>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</si>
  <si>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</si>
  <si>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</si>
  <si>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</si>
  <si>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</si>
  <si>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</si>
  <si>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</si>
  <si>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</si>
  <si>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</si>
  <si>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</si>
  <si>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</si>
  <si>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</si>
  <si>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</si>
  <si>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</si>
  <si>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</si>
  <si>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</si>
  <si>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</si>
  <si>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</si>
  <si>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</si>
  <si>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</si>
  <si>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</si>
  <si>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</si>
  <si>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</si>
  <si>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</si>
  <si>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</si>
  <si>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</si>
  <si>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</si>
  <si>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</si>
  <si>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</si>
  <si>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</si>
  <si>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</si>
  <si>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</si>
  <si>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</si>
  <si>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</si>
  <si>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</si>
  <si>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</si>
  <si>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</si>
  <si>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</si>
  <si>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</si>
  <si>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</si>
  <si>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</si>
  <si>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</si>
  <si>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</si>
  <si>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</si>
  <si>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</si>
  <si>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</si>
  <si>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</si>
  <si>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</si>
  <si>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</si>
  <si>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</si>
  <si>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</si>
  <si>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</si>
  <si>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</si>
  <si>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</si>
  <si>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</si>
  <si>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</si>
  <si>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</si>
  <si>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</si>
  <si>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</si>
  <si>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</si>
  <si>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</si>
  <si>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</si>
  <si>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</si>
  <si>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</si>
  <si>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</si>
  <si>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</si>
  <si>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</si>
  <si>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</si>
  <si>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</si>
  <si>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</si>
  <si>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</si>
  <si>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</si>
  <si>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</si>
  <si>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</si>
  <si>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</si>
  <si>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</si>
  <si>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</si>
  <si>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</si>
  <si>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</si>
  <si>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</si>
  <si>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</si>
  <si>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</si>
  <si>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</si>
  <si>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</si>
  <si>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</si>
  <si>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</si>
  <si>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</si>
  <si>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</si>
  <si>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</si>
  <si>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</si>
  <si>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</si>
  <si>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</si>
  <si>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</si>
  <si>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</si>
  <si>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</si>
  <si>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</si>
  <si>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</si>
  <si>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</si>
  <si>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</si>
  <si>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</si>
  <si>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</si>
  <si>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</si>
  <si>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</si>
  <si>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</si>
  <si>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</si>
  <si>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</si>
  <si>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</si>
  <si>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</si>
  <si>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</si>
  <si>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</si>
  <si>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</si>
  <si>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</si>
  <si>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</si>
  <si>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</si>
  <si>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</si>
  <si>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</si>
  <si>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</si>
  <si>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</si>
  <si>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</si>
  <si>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</si>
  <si>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</si>
  <si>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</si>
  <si>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</si>
  <si>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</si>
  <si>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</si>
  <si>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</si>
  <si>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</si>
  <si>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</si>
  <si>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</si>
  <si>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</si>
  <si>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</si>
  <si>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</si>
  <si>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</si>
  <si>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</si>
  <si>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</si>
  <si>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</si>
  <si>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</si>
  <si>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</si>
  <si>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</si>
  <si>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</si>
  <si>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</si>
  <si>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</si>
  <si>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</si>
  <si>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</si>
  <si>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</si>
  <si>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</si>
  <si>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</si>
  <si>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</si>
  <si>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</si>
  <si>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</si>
  <si>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</si>
  <si>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</si>
  <si>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</si>
  <si>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</si>
  <si>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</si>
  <si>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</si>
  <si>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</si>
  <si>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</si>
  <si>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</si>
  <si>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</si>
  <si>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</si>
  <si>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</si>
  <si>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</si>
  <si>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</si>
  <si>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</si>
  <si>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</si>
  <si>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</si>
  <si>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</si>
  <si>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</si>
  <si>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</si>
  <si>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</si>
  <si>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</si>
  <si>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</si>
  <si>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</si>
  <si>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</si>
  <si>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</si>
  <si>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</si>
  <si>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</si>
  <si>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</si>
  <si>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</si>
  <si>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</si>
  <si>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</si>
  <si>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</si>
  <si>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</si>
  <si>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</si>
  <si>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</si>
  <si>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</si>
  <si>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</si>
  <si>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</si>
  <si>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</si>
  <si>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</si>
  <si>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</si>
  <si>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</si>
  <si>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</si>
  <si>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</si>
  <si>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</si>
  <si>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</si>
  <si>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</si>
  <si>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</si>
  <si>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</si>
  <si>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</si>
  <si>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</si>
  <si>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</si>
  <si>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</si>
  <si>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</si>
  <si>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</si>
  <si>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</si>
  <si>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</si>
  <si>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</si>
  <si>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</si>
  <si>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</si>
  <si>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</si>
  <si>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</si>
  <si>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</si>
  <si>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</si>
  <si>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</si>
  <si>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</si>
  <si>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</si>
  <si>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</si>
  <si>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</si>
  <si>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</si>
  <si>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</si>
  <si>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</si>
  <si>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</si>
  <si>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</si>
  <si>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</si>
  <si>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</si>
  <si>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</si>
  <si>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</si>
  <si>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</si>
  <si>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</si>
  <si>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</si>
  <si>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</si>
  <si>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</si>
  <si>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</si>
  <si>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</si>
  <si>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</si>
  <si>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</si>
  <si>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</si>
  <si>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</si>
  <si>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</si>
  <si>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</si>
  <si>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</si>
  <si>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</si>
  <si>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</si>
  <si>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</si>
  <si>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</si>
  <si>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</si>
  <si>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</si>
  <si>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</si>
  <si>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</si>
  <si>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</si>
  <si>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</si>
  <si>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</si>
  <si>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</si>
  <si>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</si>
  <si>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</si>
  <si>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</si>
  <si>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</si>
  <si>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</si>
  <si>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</si>
  <si>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</si>
  <si>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</si>
  <si>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</si>
  <si>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</si>
  <si>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</si>
  <si>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</si>
  <si>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</si>
  <si>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</si>
  <si>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</si>
  <si>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</si>
  <si>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</si>
  <si>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</si>
  <si>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</si>
  <si>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</si>
  <si>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</si>
  <si>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</si>
  <si>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</si>
  <si>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</si>
  <si>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</si>
  <si>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</si>
  <si>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</si>
  <si>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</si>
  <si>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</si>
  <si>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</si>
  <si>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</si>
  <si>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</si>
  <si>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</si>
  <si>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</si>
  <si>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</si>
  <si>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</si>
  <si>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</si>
  <si>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</si>
  <si>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</si>
  <si>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</si>
  <si>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</si>
  <si>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</si>
  <si>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</si>
  <si>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</si>
  <si>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</si>
  <si>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</si>
  <si>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</si>
  <si>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</si>
  <si>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</si>
  <si>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</si>
  <si>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</si>
  <si>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</si>
  <si>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</si>
  <si>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</si>
  <si>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</si>
  <si>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</si>
  <si>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</si>
  <si>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</si>
  <si>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</si>
  <si>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</si>
  <si>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</si>
  <si>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</si>
  <si>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</si>
  <si>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</si>
  <si>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</si>
  <si>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</si>
  <si>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</si>
  <si>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</si>
  <si>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</si>
  <si>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</si>
  <si>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</si>
  <si>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</si>
  <si>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</si>
  <si>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</si>
  <si>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</si>
  <si>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</si>
  <si>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</si>
  <si>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</si>
  <si>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</si>
  <si>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</si>
  <si>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</si>
  <si>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</si>
  <si>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</si>
  <si>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</si>
  <si>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</si>
  <si>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</si>
  <si>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</si>
  <si>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</si>
  <si>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</si>
  <si>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</si>
  <si>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</si>
  <si>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</si>
  <si>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</si>
  <si>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</si>
  <si>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</si>
  <si>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</si>
  <si>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</si>
  <si>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</si>
  <si>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</si>
  <si>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</si>
  <si>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</si>
  <si>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</si>
  <si>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</si>
  <si>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</si>
  <si>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</si>
  <si>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</si>
  <si>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</si>
  <si>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</si>
  <si>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</si>
  <si>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</si>
  <si>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</si>
  <si>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</si>
  <si>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</si>
  <si>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</si>
  <si>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</si>
  <si>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</si>
  <si>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</si>
  <si>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</si>
  <si>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</si>
  <si>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</si>
  <si>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</si>
  <si>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</si>
  <si>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</si>
  <si>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</si>
  <si>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</si>
  <si>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</si>
  <si>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</si>
  <si>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</si>
  <si>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</si>
  <si>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</si>
  <si>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</si>
  <si>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</si>
  <si>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</si>
  <si>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</si>
  <si>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</si>
  <si>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</si>
  <si>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</si>
  <si>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</si>
  <si>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</si>
  <si>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</si>
  <si>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</si>
  <si>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</si>
  <si>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</si>
  <si>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</si>
  <si>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</si>
  <si>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</si>
  <si>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</si>
  <si>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</si>
  <si>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</si>
  <si>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</si>
  <si>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</si>
  <si>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</si>
  <si>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</si>
  <si>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</si>
  <si>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</si>
  <si>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</si>
  <si>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</si>
  <si>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</si>
  <si>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</si>
  <si>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</si>
  <si>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</si>
  <si>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</si>
  <si>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</si>
  <si>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</si>
  <si>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</si>
  <si>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</si>
  <si>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</si>
  <si>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</si>
  <si>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</si>
  <si>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</si>
  <si>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</si>
  <si>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</si>
  <si>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</si>
  <si>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</si>
  <si>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</si>
  <si>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</si>
  <si>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</si>
  <si>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</si>
  <si>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</si>
  <si>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</si>
  <si>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</si>
  <si>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</si>
  <si>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</si>
  <si>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</si>
  <si>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</si>
  <si>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</si>
  <si>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</si>
  <si>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</si>
  <si>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</si>
  <si>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</si>
  <si>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</si>
  <si>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</si>
  <si>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</si>
  <si>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</si>
  <si>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</si>
  <si>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</si>
  <si>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</si>
  <si>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</si>
  <si>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</si>
  <si>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</si>
  <si>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</si>
  <si>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</si>
  <si>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</si>
  <si>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</si>
  <si>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</si>
  <si>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</si>
  <si>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</si>
  <si>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</si>
  <si>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</si>
  <si>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</si>
  <si>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</si>
  <si>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</si>
  <si>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</si>
  <si>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</si>
  <si>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</si>
  <si>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</si>
  <si>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</si>
  <si>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</si>
  <si>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</si>
  <si>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</si>
  <si>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</si>
  <si>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</si>
  <si>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</si>
  <si>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</si>
  <si>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</si>
  <si>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</si>
  <si>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</si>
  <si>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</si>
  <si>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</si>
  <si>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</si>
  <si>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</si>
  <si>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</si>
  <si>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</si>
  <si>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</si>
  <si>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</si>
  <si>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</si>
  <si>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</si>
  <si>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</si>
  <si>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</si>
  <si>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</si>
  <si>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</si>
  <si>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</si>
  <si>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</si>
  <si>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</si>
  <si>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</si>
  <si>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</si>
  <si>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</si>
  <si>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</si>
  <si>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</si>
  <si>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</si>
  <si>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</si>
  <si>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</si>
  <si>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</si>
  <si>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</si>
  <si>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</si>
  <si>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</si>
  <si>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</si>
  <si>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</si>
  <si>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</si>
  <si>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</si>
  <si>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</si>
  <si>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</si>
  <si>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</si>
  <si>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</si>
  <si>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</si>
  <si>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</si>
  <si>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</si>
  <si>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</si>
  <si>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</si>
  <si>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</si>
  <si>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</si>
  <si>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</si>
  <si>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</si>
  <si>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</si>
  <si>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</si>
  <si>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</si>
  <si>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</si>
  <si>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</si>
  <si>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</si>
  <si>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</si>
  <si>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</si>
  <si>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</si>
  <si>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</si>
  <si>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</si>
  <si>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</si>
  <si>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</si>
  <si>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</si>
  <si>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</si>
  <si>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</si>
  <si>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</si>
  <si>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</si>
  <si>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</si>
  <si>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</si>
  <si>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</si>
  <si>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</si>
  <si>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</si>
  <si>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</si>
  <si>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</si>
  <si>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</si>
  <si>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</si>
  <si>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</si>
  <si>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</si>
  <si>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</si>
  <si>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</si>
  <si>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</si>
  <si>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</si>
  <si>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</si>
  <si>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</si>
  <si>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</si>
  <si>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</si>
  <si>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</si>
  <si>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</si>
  <si>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</si>
  <si>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</si>
  <si>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</si>
  <si>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</si>
  <si>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</si>
  <si>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</si>
  <si>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</si>
  <si>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</si>
  <si>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</si>
  <si>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</si>
  <si>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</si>
  <si>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</si>
  <si>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</si>
  <si>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</si>
  <si>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</si>
  <si>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</si>
  <si>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</si>
  <si>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</si>
  <si>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</si>
  <si>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</si>
  <si>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</si>
  <si>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</si>
  <si>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</si>
  <si>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</si>
  <si>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</si>
  <si>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</si>
  <si>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</si>
  <si>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</si>
  <si>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</si>
  <si>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</si>
  <si>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</si>
  <si>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</si>
  <si>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</si>
  <si>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</si>
  <si>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</si>
  <si>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</si>
  <si>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</si>
  <si>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</si>
  <si>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</si>
  <si>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</si>
  <si>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</si>
  <si>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</si>
  <si>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</si>
  <si>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</si>
  <si>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</si>
  <si>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</si>
  <si>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</si>
  <si>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</si>
  <si>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</si>
  <si>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</si>
  <si>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</si>
  <si>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</si>
  <si>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</si>
  <si>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</si>
  <si>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</si>
  <si>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</si>
  <si>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</si>
  <si>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</si>
  <si>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</si>
  <si>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</si>
  <si>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</si>
  <si>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</si>
  <si>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</si>
  <si>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</si>
  <si>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</si>
  <si>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</si>
  <si>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</si>
  <si>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</si>
  <si>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</si>
  <si>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</si>
  <si>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</si>
  <si>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</si>
  <si>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</si>
  <si>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</si>
  <si>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</si>
  <si>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</si>
  <si>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</si>
  <si>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</si>
  <si>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</si>
  <si>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</si>
  <si>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</si>
  <si>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</si>
  <si>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</si>
  <si>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</si>
  <si>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</si>
  <si>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</si>
  <si>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</si>
  <si>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</si>
  <si>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</si>
  <si>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</si>
  <si>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</si>
  <si>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</si>
  <si>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</si>
  <si>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</si>
  <si>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</si>
  <si>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</si>
  <si>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</si>
  <si>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</si>
  <si>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</si>
  <si>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</si>
  <si>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</si>
  <si>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</si>
  <si>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</si>
  <si>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</si>
  <si>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</si>
  <si>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</si>
  <si>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</si>
  <si>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</si>
  <si>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</si>
  <si>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</si>
  <si>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</si>
  <si>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</si>
  <si>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</si>
  <si>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</si>
  <si>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</si>
  <si>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</si>
  <si>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</si>
  <si>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</si>
  <si>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</si>
  <si>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</si>
  <si>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</si>
  <si>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</si>
  <si>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</si>
  <si>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</si>
  <si>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</si>
  <si>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</si>
  <si>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</si>
  <si>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</si>
  <si>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</si>
  <si>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</si>
  <si>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</si>
  <si>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</si>
  <si>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</si>
  <si>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</si>
  <si>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</si>
  <si>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</si>
  <si>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</si>
  <si>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</si>
  <si>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</si>
  <si>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</si>
  <si>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</si>
  <si>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</si>
  <si>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</si>
  <si>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</si>
  <si>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</si>
  <si>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</si>
  <si>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</si>
  <si>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</si>
  <si>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</si>
  <si>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</si>
  <si>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</si>
  <si>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</si>
  <si>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</si>
  <si>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</si>
  <si>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</si>
  <si>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</si>
  <si>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</si>
  <si>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</si>
  <si>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</si>
  <si>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</si>
  <si>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</si>
  <si>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</si>
  <si>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</si>
  <si>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</si>
  <si>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</si>
  <si>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</si>
  <si>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</si>
  <si>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</si>
  <si>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</si>
  <si>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</si>
  <si>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</si>
  <si>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</si>
  <si>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</si>
  <si>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</si>
  <si>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</si>
  <si>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</si>
  <si>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</si>
  <si>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</si>
  <si>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</si>
  <si>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</si>
  <si>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</si>
  <si>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</si>
  <si>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</si>
  <si>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</si>
  <si>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</si>
  <si>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</si>
  <si>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</si>
  <si>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</si>
  <si>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</si>
  <si>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</si>
  <si>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</si>
  <si>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</si>
  <si>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</si>
  <si>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</si>
  <si>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</si>
  <si>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</si>
  <si>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</si>
  <si>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</si>
  <si>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</si>
  <si>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</si>
  <si>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</si>
  <si>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</si>
  <si>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</si>
  <si>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</si>
  <si>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</si>
  <si>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</si>
  <si>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</si>
  <si>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</si>
  <si>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</si>
  <si>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</si>
  <si>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</si>
  <si>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</si>
  <si>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</si>
  <si>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</si>
  <si>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</si>
  <si>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</si>
  <si>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</si>
  <si>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</si>
  <si>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</si>
  <si>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</si>
  <si>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</si>
  <si>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</si>
  <si>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</si>
  <si>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</si>
  <si>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</si>
  <si>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</si>
  <si>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</si>
  <si>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</si>
  <si>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</si>
  <si>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</si>
  <si>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</si>
  <si>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</si>
  <si>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</si>
  <si>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</si>
  <si>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</si>
  <si>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</si>
  <si>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</si>
  <si>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</si>
  <si>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</si>
  <si>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</si>
  <si>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</si>
  <si>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</si>
  <si>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</si>
  <si>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</si>
  <si>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</si>
  <si>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</si>
  <si>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</si>
  <si>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</si>
  <si>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</si>
  <si>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</si>
  <si>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</si>
  <si>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</si>
  <si>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</si>
  <si>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</si>
  <si>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</si>
  <si>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</si>
  <si>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</si>
  <si>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</si>
  <si>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</si>
  <si>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</si>
  <si>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</si>
  <si>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</si>
  <si>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</si>
  <si>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</si>
  <si>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</si>
  <si>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</si>
  <si>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</si>
  <si>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</si>
  <si>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</si>
  <si>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</si>
  <si>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</si>
  <si>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</si>
  <si>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</si>
  <si>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</si>
  <si>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</si>
  <si>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</si>
  <si>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</si>
  <si>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</si>
  <si>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</si>
  <si>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</si>
  <si>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</si>
  <si>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</si>
  <si>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</si>
  <si>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</si>
  <si>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</si>
  <si>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</si>
  <si>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</si>
  <si>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</si>
  <si>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</si>
  <si>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</si>
  <si>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</si>
  <si>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</si>
  <si>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</si>
  <si>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</si>
  <si>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</si>
  <si>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</si>
  <si>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</si>
  <si>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</si>
  <si>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</si>
  <si>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</si>
  <si>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</si>
  <si>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</si>
  <si>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</si>
  <si>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</si>
  <si>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</si>
  <si>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</si>
  <si>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</si>
  <si>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</si>
  <si>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</si>
  <si>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</si>
  <si>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</si>
  <si>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</si>
  <si>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</si>
  <si>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</si>
  <si>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</si>
  <si>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</si>
  <si>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</si>
  <si>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</si>
  <si>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</si>
  <si>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</si>
  <si>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</si>
  <si>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</si>
  <si>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</si>
  <si>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</si>
  <si>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</si>
  <si>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</si>
  <si>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</si>
  <si>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</si>
  <si>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</si>
  <si>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</si>
  <si>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</si>
  <si>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</si>
  <si>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</si>
  <si>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</si>
  <si>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</si>
  <si>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</si>
  <si>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</si>
  <si>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</si>
  <si>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</si>
  <si>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</si>
  <si>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</si>
  <si>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</si>
  <si>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</si>
  <si>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</si>
  <si>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</si>
  <si>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</si>
  <si>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</si>
  <si>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</si>
  <si>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</si>
  <si>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</si>
  <si>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</si>
  <si>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</si>
  <si>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</si>
  <si>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</si>
  <si>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</si>
  <si>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</si>
  <si>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</si>
  <si>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</si>
  <si>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</si>
  <si>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</si>
  <si>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</si>
  <si>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</si>
  <si>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</si>
  <si>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</si>
  <si>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</si>
  <si>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</si>
  <si>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</si>
  <si>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</si>
  <si>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</si>
  <si>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</si>
  <si>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</si>
  <si>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</si>
  <si>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</si>
  <si>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</si>
  <si>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</si>
  <si>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</si>
  <si>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</si>
  <si>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</si>
  <si>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</si>
  <si>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</si>
  <si>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</si>
  <si>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</si>
  <si>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</si>
  <si>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</si>
  <si>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</si>
  <si>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</si>
  <si>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</si>
  <si>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</si>
  <si>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</si>
  <si>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</si>
  <si>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</si>
  <si>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</si>
  <si>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</si>
  <si>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</si>
  <si>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</si>
  <si>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</si>
  <si>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</si>
  <si>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</si>
  <si>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</si>
  <si>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</si>
  <si>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</si>
  <si>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</si>
  <si>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</si>
  <si>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</si>
  <si>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</si>
  <si>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</si>
  <si>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</si>
  <si>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</si>
  <si>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</si>
  <si>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</si>
  <si>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</si>
  <si>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</si>
  <si>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</si>
  <si>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</si>
  <si>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</si>
  <si>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</si>
  <si>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</si>
  <si>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</si>
  <si>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</si>
  <si>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</si>
  <si>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</si>
  <si>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</si>
  <si>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</si>
  <si>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</si>
  <si>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</si>
  <si>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</si>
  <si>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</si>
  <si>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</si>
  <si>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</si>
  <si>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</si>
  <si>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</si>
  <si>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</si>
  <si>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</si>
  <si>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</si>
  <si>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</si>
  <si>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</si>
  <si>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</si>
  <si>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</si>
  <si>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</si>
  <si>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</si>
  <si>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</si>
  <si>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</si>
  <si>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</si>
  <si>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</si>
  <si>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</si>
  <si>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</si>
  <si>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</si>
  <si>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</si>
  <si>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</si>
  <si>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</si>
  <si>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</si>
  <si>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</si>
  <si>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</si>
  <si>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</si>
  <si>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</si>
  <si>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</si>
  <si>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</si>
  <si>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</si>
  <si>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</si>
  <si>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</si>
  <si>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</si>
  <si>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</si>
  <si>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</si>
  <si>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</si>
  <si>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</si>
  <si>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</si>
  <si>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</si>
  <si>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</si>
  <si>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</si>
  <si>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</si>
  <si>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</si>
  <si>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</si>
  <si>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</si>
  <si>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</si>
  <si>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</si>
  <si>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</si>
  <si>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</si>
  <si>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</si>
  <si>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</si>
  <si>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</si>
  <si>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</si>
  <si>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</si>
  <si>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</si>
  <si>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</si>
  <si>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</si>
  <si>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</si>
  <si>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</si>
  <si>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</si>
  <si>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</si>
  <si>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</si>
  <si>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</si>
  <si>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</si>
  <si>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</si>
  <si>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</si>
  <si>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</si>
  <si>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</si>
  <si>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</si>
  <si>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</si>
  <si>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</si>
  <si>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</si>
  <si>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</si>
  <si>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</si>
  <si>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</si>
  <si>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</si>
  <si>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</si>
  <si>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</si>
  <si>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</si>
  <si>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</si>
  <si>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</si>
  <si>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</si>
  <si>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</si>
  <si>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</si>
  <si>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</si>
  <si>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</si>
  <si>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</si>
  <si>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</si>
  <si>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</si>
  <si>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</si>
  <si>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</si>
  <si>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</si>
  <si>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</si>
  <si>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</si>
  <si>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</si>
  <si>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</si>
  <si>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</si>
  <si>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</si>
  <si>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</si>
  <si>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</si>
  <si>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</si>
  <si>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</si>
  <si>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</si>
  <si>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</si>
  <si>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</si>
  <si>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</si>
  <si>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</si>
  <si>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</si>
  <si>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</si>
  <si>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</si>
  <si>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</si>
  <si>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</si>
  <si>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</si>
  <si>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</si>
  <si>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</si>
  <si>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</si>
  <si>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</si>
  <si>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</si>
  <si>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</si>
  <si>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</si>
  <si>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</si>
  <si>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</si>
  <si>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</si>
  <si>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</si>
  <si>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</si>
  <si>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</si>
  <si>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</si>
  <si>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</si>
  <si>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</si>
  <si>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</si>
  <si>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</si>
  <si>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</si>
  <si>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</si>
  <si>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</si>
  <si>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</si>
  <si>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</si>
  <si>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</si>
  <si>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</si>
  <si>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</si>
  <si>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</si>
  <si>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</si>
  <si>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</si>
  <si>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</si>
  <si>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</si>
  <si>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</si>
  <si>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</si>
  <si>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</si>
  <si>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</si>
  <si>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</si>
  <si>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</si>
  <si>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</si>
  <si>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</si>
  <si>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</si>
  <si>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</si>
  <si>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</si>
  <si>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</si>
  <si>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</si>
  <si>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</si>
  <si>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</si>
  <si>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</si>
  <si>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</si>
  <si>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</si>
  <si>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</si>
  <si>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</si>
  <si>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</si>
  <si>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</si>
  <si>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</si>
  <si>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</si>
  <si>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</si>
  <si>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</si>
  <si>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</si>
  <si>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</si>
  <si>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</si>
  <si>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</si>
  <si>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</si>
  <si>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</si>
  <si>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</si>
  <si>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</si>
  <si>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</si>
  <si>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</si>
  <si>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</si>
  <si>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</si>
  <si>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</si>
  <si>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</si>
  <si>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</si>
  <si>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</si>
  <si>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</si>
  <si>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</si>
  <si>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</si>
  <si>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</si>
  <si>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</si>
  <si>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</si>
  <si>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</si>
  <si>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</si>
  <si>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</si>
  <si>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</si>
  <si>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</si>
  <si>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</si>
  <si>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</si>
  <si>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</si>
  <si>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</si>
  <si>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</si>
  <si>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</si>
  <si>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</si>
  <si>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</si>
  <si>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</si>
  <si>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</si>
  <si>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</si>
  <si>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</si>
  <si>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</si>
  <si>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</si>
  <si>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</si>
  <si>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</si>
  <si>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</si>
  <si>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</si>
  <si>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</si>
  <si>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</si>
  <si>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</si>
  <si>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</si>
  <si>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</si>
  <si>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</si>
  <si>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</si>
  <si>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</si>
  <si>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</si>
  <si>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</si>
  <si>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</si>
  <si>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</si>
  <si>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</si>
  <si>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</si>
  <si>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</si>
  <si>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</si>
  <si>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</si>
  <si>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</si>
  <si>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</si>
  <si>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</si>
  <si>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</si>
  <si>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</si>
  <si>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</si>
  <si>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</si>
  <si>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</si>
  <si>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</si>
  <si>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</si>
  <si>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</si>
  <si>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</si>
  <si>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</si>
  <si>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</si>
  <si>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</si>
  <si>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</si>
  <si>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</si>
  <si>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</si>
  <si>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</si>
  <si>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</si>
  <si>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</si>
  <si>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</si>
  <si>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</si>
  <si>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</si>
  <si>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</si>
  <si>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</si>
  <si>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</si>
  <si>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</si>
  <si>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</si>
  <si>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</si>
  <si>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</si>
  <si>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</si>
  <si>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</si>
  <si>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</si>
  <si>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</si>
  <si>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</si>
  <si>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</si>
  <si>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</si>
  <si>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</si>
  <si>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</si>
  <si>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</si>
  <si>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</si>
  <si>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</si>
  <si>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</si>
  <si>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</si>
  <si>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</si>
  <si>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</si>
  <si>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</si>
  <si>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</si>
  <si>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</si>
  <si>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</si>
  <si>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</si>
  <si>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</si>
  <si>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</si>
  <si>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</si>
  <si>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</si>
  <si>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</si>
  <si>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</si>
  <si>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</si>
  <si>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</si>
  <si>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</si>
  <si>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</si>
  <si>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</si>
  <si>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</si>
  <si>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</si>
  <si>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</si>
  <si>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</si>
  <si>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</si>
  <si>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</si>
  <si>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</si>
  <si>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</si>
  <si>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</si>
  <si>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</si>
  <si>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</si>
  <si>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</si>
  <si>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</si>
  <si>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</si>
  <si>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</si>
  <si>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</si>
  <si>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</si>
  <si>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</si>
  <si>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</si>
  <si>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</si>
  <si>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</si>
  <si>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</si>
  <si>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</si>
  <si>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</si>
  <si>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</si>
  <si>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</si>
  <si>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</si>
  <si>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</si>
  <si>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</si>
  <si>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</si>
  <si>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</si>
  <si>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</si>
  <si>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</si>
  <si>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</si>
  <si>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</si>
  <si>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</si>
  <si>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</si>
  <si>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</si>
  <si>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</si>
  <si>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</si>
  <si>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</si>
  <si>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</si>
  <si>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</si>
  <si>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</si>
  <si>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</si>
  <si>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</si>
  <si>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</si>
  <si>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</si>
  <si>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</si>
  <si>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</si>
  <si>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</si>
  <si>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</si>
  <si>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</si>
  <si>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</si>
  <si>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</si>
  <si>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</si>
  <si>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</si>
  <si>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</si>
  <si>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</si>
  <si>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</si>
  <si>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</si>
  <si>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</si>
  <si>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</si>
  <si>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</si>
  <si>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</si>
  <si>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</si>
  <si>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</si>
  <si>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</si>
  <si>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</si>
  <si>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</si>
  <si>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</si>
  <si>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</si>
  <si>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</si>
  <si>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</si>
  <si>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</si>
  <si>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</si>
  <si>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</si>
  <si>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</si>
  <si>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</si>
  <si>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</si>
  <si>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</si>
  <si>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</si>
  <si>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</si>
  <si>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</si>
  <si>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</si>
  <si>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</si>
  <si>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</si>
  <si>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</si>
  <si>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</si>
  <si>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</si>
  <si>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</si>
  <si>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</si>
  <si>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</si>
  <si>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</si>
  <si>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</si>
  <si>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</si>
  <si>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</si>
  <si>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</si>
  <si>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</si>
  <si>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</si>
  <si>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</si>
  <si>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</si>
  <si>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</si>
  <si>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</si>
  <si>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</si>
  <si>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</si>
  <si>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</si>
  <si>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</si>
  <si>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</si>
  <si>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</si>
  <si>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</si>
  <si>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</si>
  <si>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</si>
  <si>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</si>
  <si>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</si>
  <si>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</si>
  <si>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</si>
  <si>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</si>
  <si>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</si>
  <si>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</si>
  <si>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</si>
  <si>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</si>
  <si>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</si>
  <si>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</si>
  <si>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</si>
  <si>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</si>
  <si>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</si>
  <si>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</si>
  <si>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</si>
  <si>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</si>
  <si>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</si>
  <si>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</si>
  <si>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</si>
  <si>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</si>
  <si>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</si>
  <si>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</si>
  <si>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</si>
  <si>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</si>
  <si>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</si>
  <si>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</si>
  <si>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</si>
  <si>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</si>
  <si>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</si>
  <si>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</si>
  <si>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</si>
  <si>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</si>
  <si>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</si>
  <si>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</si>
  <si>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</si>
  <si>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</si>
  <si>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</si>
  <si>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</si>
  <si>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</si>
  <si>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</si>
  <si>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</si>
  <si>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</si>
  <si>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</si>
  <si>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</si>
  <si>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</si>
  <si>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</si>
  <si>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</si>
  <si>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</si>
  <si>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</si>
  <si>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</si>
  <si>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</si>
  <si>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</si>
  <si>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</si>
  <si>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</si>
  <si>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</si>
  <si>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</si>
  <si>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</si>
  <si>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</si>
  <si>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</si>
  <si>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</si>
  <si>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</si>
  <si>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</si>
  <si>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</si>
  <si>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</si>
  <si>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</si>
  <si>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</si>
  <si>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</si>
  <si>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</si>
  <si>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</si>
  <si>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</si>
  <si>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</si>
  <si>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</si>
  <si>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</si>
  <si>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</si>
  <si>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</si>
  <si>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</si>
  <si>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</si>
  <si>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</si>
  <si>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</si>
  <si>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</si>
  <si>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</si>
  <si>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</si>
  <si>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</si>
  <si>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</si>
  <si>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</si>
  <si>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</si>
  <si>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</si>
  <si>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</si>
  <si>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</si>
  <si>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</si>
  <si>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</si>
  <si>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</si>
  <si>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</si>
  <si>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</si>
  <si>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</si>
  <si>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</si>
  <si>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</si>
  <si>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</si>
  <si>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</si>
  <si>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</si>
  <si>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</si>
  <si>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</si>
  <si>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</si>
  <si>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</si>
  <si>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</si>
  <si>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</si>
  <si>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</si>
  <si>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</si>
  <si>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</si>
  <si>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</si>
  <si>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</si>
  <si>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</si>
  <si>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</si>
  <si>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</si>
  <si>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</si>
  <si>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</si>
  <si>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</si>
  <si>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</si>
  <si>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</si>
  <si>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</si>
  <si>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</si>
  <si>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</si>
  <si>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</si>
  <si>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</si>
  <si>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</si>
  <si>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</si>
  <si>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</si>
  <si>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</si>
  <si>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</si>
  <si>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</si>
  <si>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</si>
  <si>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</si>
  <si>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</si>
  <si>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</si>
  <si>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</si>
  <si>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</si>
  <si>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</si>
  <si>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</si>
  <si>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</si>
  <si>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</si>
  <si>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</si>
  <si>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</si>
  <si>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</si>
  <si>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</si>
  <si>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</si>
  <si>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</si>
  <si>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</si>
  <si>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</si>
  <si>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</si>
  <si>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</si>
  <si>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</si>
  <si>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</si>
  <si>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</si>
  <si>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</si>
  <si>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</si>
  <si>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</si>
  <si>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</si>
  <si>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</si>
  <si>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</si>
  <si>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</si>
  <si>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</si>
  <si>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</si>
  <si>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</si>
  <si>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</si>
  <si>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</si>
  <si>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</si>
  <si>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</si>
  <si>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</si>
  <si>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</si>
  <si>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</si>
  <si>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</si>
  <si>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</si>
  <si>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</si>
  <si>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</si>
  <si>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</si>
  <si>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</si>
  <si>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</si>
  <si>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</si>
  <si>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</si>
  <si>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</si>
  <si>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</si>
  <si>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</si>
  <si>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</si>
  <si>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</si>
  <si>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</si>
  <si>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</si>
  <si>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</si>
  <si>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</si>
  <si>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</si>
  <si>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</si>
  <si>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</si>
  <si>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</si>
  <si>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</si>
  <si>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</si>
  <si>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</si>
  <si>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</si>
  <si>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</si>
  <si>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</si>
  <si>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</si>
  <si>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</si>
  <si>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</si>
  <si>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</si>
  <si>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</si>
  <si>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</si>
  <si>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</si>
  <si>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</si>
  <si>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</si>
  <si>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</si>
  <si>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</si>
  <si>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</si>
  <si>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</si>
  <si>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</si>
  <si>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</si>
  <si>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</si>
  <si>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</si>
  <si>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</si>
  <si>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</si>
  <si>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</si>
  <si>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</si>
  <si>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</si>
  <si>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</si>
  <si>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</si>
  <si>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</si>
  <si>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</si>
  <si>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</si>
  <si>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</si>
  <si>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</si>
  <si>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</si>
  <si>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</si>
  <si>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</si>
  <si>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</si>
  <si>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</si>
  <si>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</si>
  <si>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</si>
  <si>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</si>
  <si>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</si>
  <si>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</si>
  <si>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</si>
  <si>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</si>
  <si>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</si>
  <si>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</si>
  <si>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</si>
  <si>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</si>
  <si>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</si>
  <si>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</si>
  <si>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</si>
  <si>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</si>
  <si>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</si>
  <si>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</si>
  <si>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</si>
  <si>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</si>
  <si>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</si>
  <si>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</si>
  <si>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</si>
  <si>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</si>
  <si>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</si>
  <si>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</si>
  <si>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</si>
  <si>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</si>
  <si>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</si>
  <si>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</si>
  <si>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</si>
  <si>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</si>
  <si>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</si>
  <si>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</si>
  <si>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</si>
  <si>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</si>
  <si>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</si>
  <si>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</si>
  <si>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</si>
  <si>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</si>
  <si>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</si>
  <si>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</si>
  <si>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</si>
  <si>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</si>
  <si>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</si>
  <si>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</si>
  <si>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</si>
  <si>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</si>
  <si>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</si>
  <si>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</si>
  <si>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</si>
  <si>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</si>
  <si>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</si>
  <si>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</si>
  <si>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</si>
  <si>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</si>
  <si>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</si>
  <si>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</si>
  <si>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</si>
  <si>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</si>
  <si>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</si>
  <si>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</si>
  <si>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</si>
  <si>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</si>
  <si>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</si>
  <si>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</si>
  <si>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</si>
  <si>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</si>
  <si>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</si>
  <si>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</si>
  <si>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</si>
  <si>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</si>
  <si>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</si>
  <si>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</si>
  <si>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</si>
  <si>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</si>
  <si>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</si>
  <si>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</si>
  <si>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</si>
  <si>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</si>
  <si>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</si>
  <si>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</si>
  <si>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</si>
  <si>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</si>
  <si>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</si>
  <si>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</si>
  <si>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</si>
  <si>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</si>
  <si>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</si>
  <si>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</si>
  <si>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</si>
  <si>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</si>
  <si>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</si>
  <si>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</si>
  <si>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</si>
  <si>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</si>
  <si>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</si>
  <si>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</si>
  <si>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</si>
  <si>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</si>
  <si>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</si>
  <si>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</si>
  <si>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</si>
  <si>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</si>
  <si>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</si>
  <si>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</si>
  <si>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</si>
  <si>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</si>
  <si>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</si>
  <si>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</si>
  <si>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</si>
  <si>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</si>
  <si>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</si>
  <si>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</si>
  <si>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</si>
  <si>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</si>
  <si>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</si>
  <si>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</si>
  <si>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</si>
  <si>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</si>
  <si>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</si>
  <si>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</si>
  <si>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</si>
  <si>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</si>
  <si>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</si>
  <si>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</si>
  <si>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</si>
  <si>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</si>
  <si>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</si>
  <si>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</si>
  <si>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</si>
  <si>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</si>
  <si>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</si>
  <si>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</si>
  <si>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</si>
  <si>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</si>
  <si>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</si>
  <si>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</si>
  <si>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</si>
  <si>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</si>
  <si>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</si>
  <si>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</si>
  <si>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</si>
  <si>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</si>
  <si>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</si>
  <si>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</si>
  <si>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</si>
  <si>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</si>
  <si>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</si>
  <si>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</si>
  <si>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</si>
  <si>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</si>
  <si>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</si>
  <si>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</si>
  <si>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</si>
  <si>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</si>
  <si>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</si>
  <si>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</si>
  <si>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</si>
  <si>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</si>
  <si>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</si>
  <si>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</si>
  <si>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</si>
  <si>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</si>
  <si>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</si>
  <si>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</si>
  <si>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</si>
  <si>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</si>
  <si>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</si>
  <si>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</si>
  <si>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</si>
  <si>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</si>
  <si>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</si>
  <si>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</si>
  <si>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</si>
  <si>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</si>
  <si>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</si>
  <si>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</si>
  <si>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</si>
  <si>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</si>
  <si>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</si>
  <si>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</si>
  <si>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</si>
  <si>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</si>
  <si>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</si>
  <si>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</si>
  <si>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</si>
  <si>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</si>
  <si>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</si>
  <si>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</si>
  <si>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</si>
  <si>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</si>
  <si>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</si>
  <si>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</si>
  <si>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</si>
  <si>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</si>
  <si>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</si>
  <si>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</si>
  <si>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</si>
  <si>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</si>
  <si>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</si>
  <si>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</si>
  <si>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</si>
  <si>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</si>
  <si>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</si>
  <si>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</si>
  <si>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</si>
  <si>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</si>
  <si>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</si>
  <si>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</si>
  <si>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</si>
  <si>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</si>
  <si>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</si>
  <si>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</si>
  <si>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</si>
  <si>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</si>
  <si>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</si>
  <si>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</si>
  <si>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</si>
  <si>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</si>
  <si>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</si>
  <si>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</si>
  <si>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</si>
  <si>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</si>
  <si>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</si>
  <si>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</si>
  <si>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</si>
  <si>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</si>
  <si>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</si>
  <si>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</si>
  <si>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</si>
  <si>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</si>
  <si>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</si>
  <si>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</si>
  <si>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</si>
  <si>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</si>
  <si>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</si>
  <si>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</si>
  <si>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</si>
  <si>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</si>
  <si>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</si>
  <si>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</si>
  <si>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</si>
  <si>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</si>
  <si>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</si>
  <si>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</si>
  <si>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</si>
  <si>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</si>
  <si>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</si>
  <si>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</si>
  <si>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</si>
  <si>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</si>
  <si>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</si>
  <si>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</si>
  <si>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</si>
  <si>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</si>
  <si>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</si>
  <si>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</si>
  <si>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</si>
  <si>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</si>
  <si>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</si>
  <si>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</si>
  <si>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</si>
  <si>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</si>
  <si>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</si>
  <si>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</si>
  <si>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</si>
  <si>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</si>
  <si>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</si>
  <si>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</si>
  <si>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</si>
  <si>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</si>
  <si>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</si>
  <si>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</si>
  <si>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</si>
  <si>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</si>
  <si>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</si>
  <si>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</si>
  <si>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</si>
  <si>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</si>
  <si>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</si>
  <si>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</si>
  <si>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</si>
  <si>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</si>
  <si>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</si>
  <si>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</si>
  <si>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</si>
  <si>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</si>
  <si>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</si>
  <si>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</si>
  <si>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</si>
  <si>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</si>
  <si>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</si>
  <si>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</si>
  <si>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</si>
  <si>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</si>
  <si>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</si>
  <si>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</si>
  <si>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</si>
  <si>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</si>
  <si>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</si>
  <si>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</si>
  <si>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</si>
  <si>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</si>
  <si>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</si>
  <si>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</si>
  <si>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</si>
  <si>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</si>
  <si>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</si>
  <si>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</si>
  <si>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</si>
  <si>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</si>
  <si>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</si>
  <si>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</si>
  <si>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</si>
  <si>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</si>
  <si>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</si>
  <si>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</si>
  <si>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</si>
  <si>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</si>
  <si>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</si>
  <si>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</si>
  <si>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</si>
  <si>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</si>
  <si>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</si>
  <si>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</si>
  <si>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</si>
  <si>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</si>
  <si>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</si>
  <si>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</si>
  <si>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</si>
  <si>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</si>
  <si>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</si>
  <si>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</si>
  <si>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</si>
  <si>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</si>
  <si>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</si>
  <si>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</si>
  <si>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</si>
  <si>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</si>
  <si>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</si>
  <si>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</si>
  <si>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</si>
  <si>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</si>
  <si>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</si>
  <si>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</si>
  <si>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</si>
  <si>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</si>
  <si>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</si>
  <si>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</si>
  <si>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</si>
  <si>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</si>
  <si>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</si>
  <si>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</si>
  <si>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</si>
  <si>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</si>
  <si>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</si>
  <si>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</si>
  <si>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</si>
  <si>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</si>
  <si>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</si>
  <si>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</si>
  <si>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</si>
  <si>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</si>
  <si>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</si>
  <si>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</si>
  <si>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</si>
  <si>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</si>
  <si>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</si>
  <si>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</si>
  <si>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</si>
  <si>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</si>
  <si>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</si>
  <si>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</si>
  <si>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</si>
  <si>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</si>
  <si>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</si>
  <si>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</si>
  <si>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</si>
  <si>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</si>
  <si>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</si>
  <si>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</si>
  <si>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</si>
  <si>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</si>
  <si>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</si>
  <si>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</si>
  <si>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</si>
  <si>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</si>
  <si>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</si>
  <si>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</si>
  <si>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</si>
  <si>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</si>
  <si>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</si>
  <si>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</si>
  <si>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</si>
  <si>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</si>
  <si>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</si>
  <si>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</si>
  <si>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</si>
  <si>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</si>
  <si>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</si>
  <si>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</si>
  <si>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</si>
  <si>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</si>
  <si>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</si>
  <si>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</si>
  <si>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</si>
  <si>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</si>
  <si>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</si>
  <si>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</si>
  <si>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</si>
  <si>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</si>
  <si>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</si>
  <si>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</si>
  <si>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</si>
  <si>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</si>
  <si>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</si>
  <si>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</si>
  <si>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</si>
  <si>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</si>
  <si>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</si>
  <si>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</si>
  <si>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</si>
  <si>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</si>
  <si>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</si>
  <si>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</si>
  <si>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</si>
  <si>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</si>
  <si>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</si>
  <si>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</si>
  <si>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</si>
  <si>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</si>
  <si>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</si>
  <si>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</si>
  <si>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</si>
  <si>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</si>
  <si>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</si>
  <si>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</si>
  <si>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</si>
  <si>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</si>
  <si>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</si>
  <si>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</si>
  <si>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</si>
  <si>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</si>
  <si>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</si>
  <si>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</si>
  <si>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</si>
  <si>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</si>
  <si>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</si>
  <si>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</si>
  <si>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</si>
  <si>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</si>
  <si>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</si>
  <si>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</si>
  <si>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</si>
  <si>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</si>
  <si>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</si>
  <si>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</si>
  <si>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</si>
  <si>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</si>
  <si>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</si>
  <si>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</si>
  <si>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</si>
  <si>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</si>
  <si>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</si>
  <si>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</si>
  <si>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</si>
  <si>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</si>
  <si>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</si>
  <si>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</si>
  <si>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</si>
  <si>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</si>
  <si>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</si>
  <si>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</si>
  <si>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</si>
  <si>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</si>
  <si>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</si>
  <si>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</si>
  <si>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</si>
  <si>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</si>
  <si>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</si>
  <si>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</si>
  <si>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</si>
  <si>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</si>
  <si>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</si>
  <si>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</si>
  <si>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</si>
  <si>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</si>
  <si>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</si>
  <si>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</si>
  <si>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</si>
  <si>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</si>
  <si>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</si>
  <si>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</si>
  <si>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</si>
  <si>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</si>
  <si>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</si>
  <si>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</si>
  <si>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</si>
  <si>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</si>
  <si>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</si>
  <si>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</si>
  <si>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</si>
  <si>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</si>
  <si>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</si>
  <si>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</si>
  <si>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</si>
  <si>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</si>
  <si>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</si>
  <si>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</si>
  <si>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</si>
  <si>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</si>
  <si>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</si>
  <si>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</si>
  <si>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</si>
  <si>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</si>
  <si>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</si>
  <si>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</si>
  <si>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</si>
  <si>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</si>
  <si>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</si>
  <si>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</si>
  <si>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</si>
  <si>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</si>
  <si>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</si>
  <si>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</si>
  <si>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</si>
  <si>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</si>
  <si>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</si>
  <si>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</si>
  <si>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</si>
  <si>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</si>
  <si>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</si>
  <si>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</si>
  <si>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</si>
  <si>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</si>
  <si>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</si>
  <si>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</si>
  <si>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</si>
  <si>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</si>
  <si>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</si>
  <si>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</si>
  <si>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</si>
  <si>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</si>
  <si>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</si>
  <si>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</si>
  <si>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</si>
  <si>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</si>
  <si>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</si>
  <si>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</si>
  <si>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</si>
  <si>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</si>
  <si>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</si>
  <si>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</si>
  <si>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</si>
  <si>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</si>
  <si>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</si>
  <si>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</si>
  <si>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</si>
  <si>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</si>
  <si>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</si>
  <si>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</si>
  <si>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</si>
  <si>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</si>
  <si>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</si>
  <si>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</si>
  <si>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</si>
  <si>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</si>
  <si>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</si>
  <si>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</si>
  <si>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</si>
  <si>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</si>
  <si>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</si>
  <si>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</si>
  <si>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</si>
  <si>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</si>
  <si>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</si>
  <si>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</si>
  <si>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</si>
  <si>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</si>
  <si>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</si>
  <si>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</si>
  <si>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</si>
  <si>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</si>
  <si>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</si>
  <si>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</si>
  <si>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</si>
  <si>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</si>
  <si>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</si>
  <si>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</si>
  <si>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</si>
  <si>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</si>
  <si>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</si>
  <si>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</si>
  <si>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</si>
  <si>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</si>
  <si>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</si>
  <si>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</si>
  <si>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</si>
  <si>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</si>
  <si>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</si>
  <si>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</si>
  <si>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</si>
  <si>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</si>
  <si>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</si>
  <si>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</si>
  <si>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</si>
  <si>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</si>
  <si>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</si>
  <si>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</si>
  <si>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</si>
  <si>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</si>
  <si>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</si>
  <si>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</si>
  <si>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</si>
  <si>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</si>
  <si>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</si>
  <si>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</si>
  <si>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</si>
  <si>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</si>
  <si>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</si>
  <si>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</si>
  <si>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</si>
  <si>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</si>
  <si>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</si>
  <si>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</si>
  <si>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</si>
  <si>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</si>
  <si>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</si>
  <si>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</si>
  <si>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</si>
  <si>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</si>
  <si>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</si>
  <si>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</si>
  <si>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</si>
  <si>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</si>
  <si>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</si>
  <si>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</si>
  <si>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</si>
  <si>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</si>
  <si>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</si>
  <si>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</si>
  <si>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</si>
  <si>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</si>
  <si>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</si>
  <si>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</si>
  <si>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</si>
  <si>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</si>
  <si>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</si>
  <si>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</si>
  <si>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</si>
  <si>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</si>
  <si>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</si>
  <si>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</si>
  <si>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</si>
  <si>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</si>
  <si>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</si>
  <si>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</si>
  <si>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</si>
  <si>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</si>
  <si>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</si>
  <si>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</si>
  <si>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</si>
  <si>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</si>
  <si>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</si>
  <si>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</si>
  <si>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</si>
  <si>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</si>
  <si>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</si>
  <si>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</si>
  <si>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</si>
  <si>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</si>
  <si>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</si>
  <si>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</si>
  <si>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</si>
  <si>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</si>
  <si>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</si>
  <si>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</si>
  <si>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</si>
  <si>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</si>
  <si>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</si>
  <si>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</si>
  <si>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</si>
  <si>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</si>
  <si>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</si>
  <si>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</si>
  <si>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</si>
  <si>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</si>
  <si>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</si>
  <si>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</si>
  <si>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</si>
  <si>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</si>
  <si>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</si>
  <si>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</si>
  <si>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</si>
  <si>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</si>
  <si>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</si>
  <si>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</si>
  <si>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</si>
  <si>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</si>
  <si>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</si>
  <si>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</si>
  <si>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</si>
  <si>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</si>
  <si>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</si>
  <si>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</si>
  <si>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</si>
  <si>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</si>
  <si>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</si>
  <si>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</si>
  <si>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</si>
  <si>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</si>
  <si>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</si>
  <si>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</si>
  <si>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</si>
  <si>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</si>
  <si>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</si>
  <si>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</si>
  <si>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</si>
  <si>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</si>
  <si>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</si>
  <si>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</si>
  <si>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</si>
  <si>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</si>
  <si>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</si>
  <si>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</si>
  <si>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</si>
  <si>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</si>
  <si>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</si>
  <si>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</si>
  <si>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</si>
  <si>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</si>
  <si>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</si>
  <si>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</si>
  <si>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</si>
  <si>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</si>
  <si>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</si>
  <si>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</si>
  <si>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</si>
  <si>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</si>
  <si>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</si>
  <si>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</si>
  <si>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</si>
  <si>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</si>
  <si>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</si>
  <si>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</si>
  <si>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</si>
  <si>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</si>
  <si>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</si>
  <si>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</si>
  <si>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</si>
  <si>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</si>
  <si>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</si>
  <si>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</si>
  <si>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</si>
  <si>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</si>
  <si>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</si>
  <si>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</si>
  <si>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</si>
  <si>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</si>
  <si>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</si>
  <si>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</si>
  <si>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</si>
  <si>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</si>
  <si>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</si>
  <si>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</si>
  <si>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</si>
  <si>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</si>
  <si>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</si>
  <si>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</si>
  <si>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</si>
  <si>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</si>
  <si>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</si>
  <si>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</si>
  <si>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</si>
  <si>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</si>
  <si>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</si>
  <si>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</si>
  <si>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</si>
  <si>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</si>
  <si>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</si>
  <si>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</si>
  <si>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</si>
  <si>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</si>
  <si>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</si>
  <si>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</si>
  <si>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</si>
  <si>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</si>
  <si>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</si>
  <si>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</si>
  <si>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</si>
  <si>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</si>
  <si>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</si>
  <si>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</si>
  <si>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</si>
  <si>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</si>
  <si>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</si>
  <si>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</si>
  <si>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</si>
  <si>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</si>
  <si>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</si>
  <si>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</si>
  <si>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</si>
  <si>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</si>
  <si>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</si>
  <si>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</si>
  <si>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</si>
  <si>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</si>
  <si>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</si>
  <si>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</si>
  <si>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</si>
  <si>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</si>
  <si>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</si>
  <si>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</si>
  <si>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</si>
  <si>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</si>
  <si>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</si>
  <si>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</si>
  <si>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</si>
  <si>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</si>
  <si>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</si>
  <si>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</si>
  <si>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</si>
  <si>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</si>
  <si>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</si>
  <si>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</si>
  <si>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</si>
  <si>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</si>
  <si>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</si>
  <si>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</si>
  <si>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</si>
  <si>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</si>
  <si>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</si>
  <si>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</si>
  <si>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</si>
  <si>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</si>
  <si>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</si>
  <si>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</si>
  <si>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</si>
  <si>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</si>
  <si>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</si>
  <si>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</si>
  <si>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</si>
  <si>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</si>
  <si>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</si>
  <si>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</si>
  <si>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</si>
  <si>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</si>
  <si>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</si>
  <si>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</si>
  <si>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</si>
  <si>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</si>
  <si>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</si>
  <si>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</si>
  <si>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</si>
  <si>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</si>
  <si>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</si>
  <si>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</si>
  <si>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</si>
  <si>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</si>
  <si>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</si>
  <si>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</si>
  <si>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</si>
  <si>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</si>
  <si>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</si>
  <si>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</si>
  <si>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</si>
  <si>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</si>
  <si>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</si>
  <si>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</si>
  <si>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</si>
  <si>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</si>
  <si>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</si>
  <si>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</si>
  <si>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</si>
  <si>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</si>
  <si>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</si>
  <si>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</si>
  <si>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</si>
  <si>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</si>
  <si>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</si>
  <si>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</si>
  <si>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</si>
  <si>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</si>
  <si>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</si>
  <si>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</si>
  <si>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</si>
  <si>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</si>
  <si>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</si>
  <si>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</si>
  <si>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</si>
  <si>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</si>
  <si>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</si>
  <si>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</si>
  <si>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</si>
  <si>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</si>
  <si>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</si>
  <si>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</si>
  <si>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</si>
  <si>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</si>
  <si>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</si>
  <si>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</si>
  <si>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</si>
  <si>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</si>
  <si>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</si>
  <si>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</si>
  <si>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</si>
  <si>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</si>
  <si>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</si>
  <si>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</si>
  <si>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</si>
  <si>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</si>
  <si>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</si>
  <si>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</si>
  <si>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</si>
  <si>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</si>
  <si>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</si>
  <si>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</si>
  <si>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</si>
  <si>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</si>
  <si>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</si>
  <si>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</si>
  <si>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</si>
  <si>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</si>
  <si>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</si>
  <si>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</si>
  <si>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</si>
  <si>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</si>
  <si>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</si>
  <si>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</si>
  <si>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</si>
  <si>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</si>
  <si>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</si>
  <si>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</si>
  <si>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</si>
  <si>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</si>
  <si>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</si>
  <si>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</si>
  <si>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</si>
  <si>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</si>
  <si>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</si>
  <si>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</si>
  <si>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</si>
  <si>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</si>
  <si>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</si>
  <si>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</si>
  <si>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</si>
  <si>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</si>
  <si>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</si>
  <si>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</si>
  <si>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</si>
  <si>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</si>
  <si>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</si>
  <si>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</si>
  <si>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</si>
  <si>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</si>
  <si>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</si>
  <si>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</si>
  <si>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</si>
  <si>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</si>
  <si>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</si>
  <si>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</si>
  <si>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</si>
  <si>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</si>
  <si>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</si>
  <si>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</si>
  <si>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</si>
  <si>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</si>
  <si>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</si>
  <si>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</si>
  <si>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</si>
  <si>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</si>
  <si>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</si>
  <si>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</si>
  <si>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</si>
  <si>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</si>
  <si>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</si>
  <si>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</si>
  <si>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</si>
  <si>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</si>
  <si>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</si>
  <si>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</si>
  <si>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</si>
  <si>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</si>
  <si>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</si>
  <si>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</si>
  <si>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</si>
  <si>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</si>
  <si>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</si>
  <si>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</si>
  <si>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</si>
  <si>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</si>
  <si>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</si>
  <si>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</si>
  <si>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</si>
  <si>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</si>
  <si>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</si>
  <si>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</si>
  <si>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</si>
  <si>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</si>
  <si>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</si>
  <si>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</si>
  <si>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</si>
  <si>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</si>
  <si>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</si>
  <si>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</si>
  <si>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</si>
  <si>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</si>
  <si>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</si>
  <si>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</si>
  <si>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</si>
  <si>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</si>
  <si>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</si>
  <si>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</si>
  <si>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</si>
  <si>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</si>
  <si>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</si>
  <si>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</si>
  <si>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</si>
  <si>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</si>
  <si>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</si>
  <si>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</si>
  <si>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</si>
  <si>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</si>
  <si>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</si>
  <si>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</si>
  <si>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</si>
  <si>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</si>
  <si>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</si>
  <si>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</si>
  <si>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</si>
  <si>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</si>
  <si>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</si>
  <si>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</si>
  <si>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</si>
  <si>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</si>
  <si>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</si>
  <si>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</si>
  <si>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</si>
  <si>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</si>
  <si>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</si>
  <si>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</si>
  <si>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</si>
  <si>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</si>
  <si>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</si>
  <si>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</si>
  <si>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</si>
  <si>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</si>
  <si>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</si>
  <si>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</si>
  <si>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</si>
  <si>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</si>
  <si>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</si>
  <si>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</si>
  <si>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</si>
  <si>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</si>
  <si>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</si>
  <si>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</si>
  <si>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</si>
  <si>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</si>
  <si>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</si>
  <si>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</si>
  <si>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</si>
  <si>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</si>
  <si>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</si>
  <si>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</si>
  <si>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</si>
  <si>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</si>
  <si>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</si>
  <si>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</si>
  <si>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</si>
  <si>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</si>
  <si>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</si>
  <si>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</si>
  <si>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</si>
  <si>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</si>
  <si>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</si>
  <si>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</si>
  <si>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</si>
  <si>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</si>
  <si>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</si>
  <si>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</si>
  <si>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</si>
  <si>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</si>
  <si>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</si>
  <si>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</si>
  <si>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</si>
  <si>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</si>
  <si>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</si>
  <si>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</si>
  <si>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</si>
  <si>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</si>
  <si>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</si>
  <si>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</si>
  <si>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</si>
  <si>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</si>
  <si>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</si>
  <si>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</si>
  <si>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</si>
  <si>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</si>
  <si>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</si>
  <si>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</si>
  <si>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</si>
  <si>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</si>
  <si>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</si>
  <si>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</si>
  <si>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</si>
  <si>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</si>
  <si>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</si>
  <si>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</si>
  <si>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</si>
  <si>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</si>
  <si>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</si>
  <si>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</si>
  <si>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</si>
  <si>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</si>
  <si>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</si>
  <si>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</si>
  <si>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</si>
  <si>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</si>
  <si>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</si>
  <si>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</si>
  <si>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</si>
  <si>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</si>
  <si>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</si>
  <si>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</si>
  <si>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</si>
  <si>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</si>
  <si>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</si>
  <si>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</si>
  <si>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</si>
  <si>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</si>
  <si>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</si>
  <si>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</si>
  <si>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</si>
  <si>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</si>
  <si>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</si>
  <si>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</si>
  <si>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</si>
  <si>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</si>
  <si>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</si>
  <si>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</si>
  <si>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</si>
  <si>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</si>
  <si>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</si>
  <si>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</si>
  <si>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</si>
  <si>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</si>
  <si>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</si>
  <si>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</si>
  <si>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</si>
  <si>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</si>
  <si>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</si>
  <si>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</si>
  <si>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</si>
  <si>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</si>
  <si>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</si>
  <si>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</si>
  <si>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</si>
  <si>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</si>
  <si>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</si>
  <si>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</si>
  <si>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</si>
  <si>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</si>
  <si>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</si>
  <si>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</si>
  <si>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</si>
  <si>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</si>
  <si>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</si>
  <si>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</si>
  <si>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</si>
  <si>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</si>
  <si>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</si>
  <si>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</si>
  <si>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</si>
  <si>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</si>
  <si>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</si>
  <si>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</si>
  <si>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</si>
  <si>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</si>
  <si>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</si>
  <si>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</si>
  <si>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</si>
  <si>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</si>
  <si>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</si>
  <si>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</si>
  <si>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</si>
  <si>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</si>
  <si>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</si>
  <si>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</si>
  <si>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</si>
  <si>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</si>
  <si>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</si>
  <si>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</si>
  <si>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</si>
  <si>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</si>
  <si>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</si>
  <si>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</si>
  <si>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</si>
  <si>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</si>
  <si>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</si>
  <si>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</si>
  <si>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</si>
  <si>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</si>
  <si>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</si>
  <si>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</si>
  <si>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</si>
  <si>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</si>
  <si>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</si>
  <si>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</si>
  <si>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</si>
  <si>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</si>
  <si>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</si>
  <si>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</si>
  <si>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</si>
  <si>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</si>
  <si>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</si>
  <si>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</si>
  <si>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</si>
  <si>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</si>
  <si>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</si>
  <si>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</si>
  <si>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</si>
  <si>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</si>
  <si>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</si>
  <si>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</si>
  <si>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</si>
  <si>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</si>
  <si>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</si>
  <si>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</si>
  <si>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</si>
  <si>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</si>
  <si>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</si>
  <si>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</si>
  <si>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</si>
  <si>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</si>
  <si>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</si>
  <si>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</si>
  <si>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</si>
  <si>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</si>
  <si>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</si>
  <si>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</si>
  <si>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</si>
  <si>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</si>
  <si>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</si>
  <si>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</si>
  <si>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</si>
  <si>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</si>
  <si>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</si>
  <si>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</si>
  <si>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</si>
  <si>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</si>
  <si>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</si>
  <si>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</si>
  <si>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</si>
  <si>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</si>
  <si>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</si>
  <si>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</si>
  <si>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</si>
  <si>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</si>
  <si>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</si>
  <si>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</si>
  <si>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</si>
  <si>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</si>
  <si>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</si>
  <si>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</si>
  <si>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</si>
  <si>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</si>
  <si>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</si>
  <si>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</si>
  <si>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</si>
  <si>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</si>
  <si>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</si>
  <si>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</si>
  <si>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</si>
  <si>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</si>
  <si>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</si>
  <si>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</si>
  <si>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</si>
  <si>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</si>
  <si>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</si>
  <si>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</si>
  <si>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</si>
  <si>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</si>
  <si>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</si>
  <si>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</si>
  <si>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</si>
  <si>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</si>
  <si>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</si>
  <si>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</si>
  <si>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</si>
  <si>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</si>
  <si>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</si>
  <si>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</si>
  <si>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</si>
  <si>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</si>
  <si>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</si>
  <si>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</si>
  <si>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</si>
  <si>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</si>
  <si>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</si>
  <si>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</si>
  <si>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</si>
  <si>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</si>
  <si>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</si>
  <si>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</si>
  <si>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</si>
  <si>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</si>
  <si>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</si>
  <si>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</si>
  <si>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</si>
  <si>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</si>
  <si>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</si>
  <si>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</si>
  <si>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</si>
  <si>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</si>
  <si>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</si>
  <si>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</si>
  <si>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</si>
  <si>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</si>
  <si>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</si>
  <si>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</si>
  <si>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</si>
  <si>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</si>
  <si>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</si>
  <si>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</si>
  <si>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</si>
  <si>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</si>
  <si>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</si>
  <si>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</si>
  <si>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</si>
  <si>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</si>
  <si>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</si>
  <si>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</si>
  <si>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</si>
  <si>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</si>
  <si>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</si>
  <si>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</si>
  <si>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</si>
  <si>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</si>
  <si>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</si>
  <si>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</si>
  <si>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</si>
  <si>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</si>
  <si>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</si>
  <si>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</si>
  <si>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</si>
  <si>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</si>
  <si>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</si>
  <si>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</si>
  <si>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</si>
  <si>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</si>
  <si>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</si>
  <si>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</si>
  <si>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</si>
  <si>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</si>
  <si>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</si>
  <si>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</si>
  <si>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</si>
  <si>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</si>
  <si>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</si>
  <si>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</si>
  <si>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</si>
  <si>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</si>
  <si>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</si>
  <si>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</si>
  <si>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</si>
  <si>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</si>
  <si>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</si>
  <si>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</si>
  <si>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</si>
  <si>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</si>
  <si>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</si>
  <si>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</si>
  <si>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</si>
  <si>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</si>
  <si>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</si>
  <si>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</si>
  <si>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</si>
  <si>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</si>
  <si>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</si>
  <si>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</si>
  <si>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</si>
  <si>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</si>
  <si>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</si>
  <si>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</si>
  <si>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</si>
  <si>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</si>
  <si>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</si>
  <si>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</si>
  <si>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</si>
  <si>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</si>
  <si>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</si>
  <si>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</si>
  <si>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</si>
  <si>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</si>
  <si>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</si>
  <si>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</si>
  <si>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</si>
  <si>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</si>
  <si>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</si>
  <si>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</si>
  <si>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</si>
  <si>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</si>
  <si>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</si>
  <si>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</si>
  <si>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</si>
  <si>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</si>
  <si>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</si>
  <si>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</si>
  <si>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</si>
  <si>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</si>
  <si>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</si>
  <si>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</si>
  <si>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</si>
  <si>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</si>
  <si>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</si>
  <si>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</si>
  <si>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</si>
  <si>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</si>
  <si>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</si>
  <si>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</si>
  <si>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</si>
  <si>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</si>
  <si>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</si>
  <si>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</si>
  <si>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</si>
  <si>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</si>
  <si>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</si>
  <si>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</si>
  <si>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</si>
  <si>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</si>
  <si>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</si>
  <si>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</si>
  <si>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</si>
  <si>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</si>
  <si>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</si>
  <si>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</si>
  <si>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</si>
  <si>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</si>
  <si>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</si>
  <si>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</si>
  <si>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</si>
  <si>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</si>
  <si>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</si>
  <si>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</si>
  <si>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</si>
  <si>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</si>
  <si>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</si>
  <si>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</si>
  <si>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</si>
  <si>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</si>
  <si>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</si>
  <si>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</si>
  <si>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</si>
  <si>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</si>
  <si>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</si>
  <si>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</si>
  <si>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</si>
  <si>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</si>
  <si>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</si>
  <si>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</si>
  <si>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</si>
  <si>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</si>
  <si>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</si>
  <si>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</si>
  <si>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</si>
  <si>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</si>
  <si>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</si>
  <si>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</si>
  <si>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</si>
  <si>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</si>
  <si>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</si>
  <si>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</si>
  <si>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</si>
  <si>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</si>
  <si>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</si>
  <si>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</si>
  <si>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</si>
  <si>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</si>
  <si>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</si>
  <si>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</si>
  <si>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</si>
  <si>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</si>
  <si>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</si>
  <si>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</si>
  <si>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</si>
  <si>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</si>
  <si>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</si>
  <si>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</si>
  <si>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</si>
  <si>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</si>
  <si>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</si>
  <si>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</si>
  <si>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</si>
  <si>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</si>
  <si>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</si>
  <si>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</si>
  <si>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</si>
  <si>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</si>
  <si>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</si>
  <si>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</si>
  <si>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</si>
  <si>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</si>
  <si>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</si>
  <si>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</si>
  <si>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</si>
  <si>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</si>
  <si>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</si>
  <si>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</si>
  <si>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</si>
  <si>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</si>
  <si>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</si>
  <si>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</si>
  <si>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</si>
  <si>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</si>
  <si>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</si>
  <si>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</si>
  <si>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</si>
  <si>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</si>
  <si>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</si>
  <si>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</si>
  <si>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</si>
  <si>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</si>
  <si>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</si>
  <si>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</si>
  <si>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</si>
  <si>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</si>
  <si>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</si>
  <si>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</si>
  <si>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</si>
  <si>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</si>
  <si>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</si>
  <si>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</si>
  <si>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</si>
  <si>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</si>
  <si>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</si>
  <si>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</si>
  <si>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</si>
  <si>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</si>
  <si>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</si>
  <si>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</si>
  <si>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</si>
  <si>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</si>
  <si>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</si>
  <si>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</si>
  <si>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</si>
  <si>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</si>
  <si>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</si>
  <si>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</si>
  <si>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</si>
  <si>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</si>
  <si>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</si>
  <si>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</si>
  <si>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</si>
  <si>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</si>
  <si>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</si>
  <si>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</si>
  <si>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</si>
  <si>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</si>
  <si>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</si>
  <si>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</si>
  <si>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</si>
  <si>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</si>
  <si>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</si>
  <si>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</si>
  <si>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</si>
  <si>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</si>
  <si>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</si>
  <si>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</si>
  <si>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</si>
  <si>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</si>
  <si>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</si>
  <si>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</si>
  <si>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</si>
  <si>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</si>
  <si>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</si>
  <si>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</si>
  <si>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</si>
  <si>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</si>
  <si>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</si>
  <si>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</si>
  <si>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</si>
  <si>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</si>
  <si>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</si>
  <si>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</si>
  <si>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</si>
  <si>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</si>
  <si>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</si>
  <si>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</si>
  <si>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</si>
  <si>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</si>
  <si>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</si>
  <si>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</si>
  <si>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</si>
  <si>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</si>
  <si>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</si>
  <si>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</si>
  <si>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</si>
  <si>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</si>
  <si>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</si>
  <si>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</si>
  <si>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</si>
  <si>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</si>
  <si>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</si>
  <si>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</si>
  <si>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</si>
  <si>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</si>
  <si>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</si>
  <si>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</si>
  <si>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</si>
  <si>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</si>
  <si>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</si>
  <si>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</si>
  <si>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</si>
  <si>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</si>
  <si>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</si>
  <si>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</si>
  <si>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</si>
  <si>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</si>
  <si>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</si>
  <si>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</si>
  <si>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</si>
  <si>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</si>
  <si>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</si>
  <si>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</si>
  <si>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</si>
  <si>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</si>
  <si>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</si>
  <si>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</si>
  <si>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</si>
  <si>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</si>
  <si>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</si>
  <si>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</si>
  <si>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</si>
  <si>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</si>
  <si>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</si>
  <si>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</si>
  <si>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</si>
  <si>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</si>
  <si>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</si>
  <si>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</si>
  <si>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</si>
  <si>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</si>
  <si>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</si>
  <si>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</si>
  <si>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</si>
  <si>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</si>
  <si>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</si>
  <si>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</si>
  <si>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</si>
  <si>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</si>
  <si>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</si>
  <si>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</si>
  <si>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</si>
  <si>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</si>
  <si>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</si>
  <si>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</si>
  <si>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</si>
  <si>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</si>
  <si>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</si>
  <si>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</si>
  <si>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</si>
  <si>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</si>
  <si>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</si>
  <si>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</si>
  <si>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</si>
  <si>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</si>
  <si>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</si>
  <si>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</si>
  <si>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</si>
  <si>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</si>
  <si>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</si>
  <si>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</si>
  <si>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</si>
  <si>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</si>
  <si>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</si>
  <si>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</si>
  <si>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</si>
  <si>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</si>
  <si>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</si>
  <si>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</si>
  <si>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</si>
  <si>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</si>
  <si>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</si>
  <si>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</si>
  <si>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</si>
  <si>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</si>
  <si>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</si>
  <si>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</si>
  <si>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</si>
  <si>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</si>
  <si>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</si>
  <si>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</si>
  <si>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</si>
  <si>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</si>
  <si>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</si>
  <si>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</si>
  <si>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</si>
  <si>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</si>
  <si>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</si>
  <si>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</si>
  <si>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</si>
  <si>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</si>
  <si>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</si>
  <si>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</si>
  <si>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</si>
  <si>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</si>
  <si>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</si>
  <si>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</si>
  <si>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</si>
  <si>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</si>
  <si>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</si>
  <si>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</si>
  <si>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</si>
  <si>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</si>
  <si>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</si>
  <si>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</si>
  <si>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</si>
  <si>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</si>
  <si>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</si>
  <si>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</si>
  <si>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</si>
  <si>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</si>
  <si>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</si>
  <si>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</si>
  <si>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</si>
  <si>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</si>
  <si>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</si>
  <si>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</si>
  <si>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</si>
  <si>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</si>
  <si>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</si>
  <si>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</si>
  <si>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</si>
  <si>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</si>
  <si>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</si>
  <si>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</si>
  <si>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</si>
  <si>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</si>
  <si>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</si>
  <si>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</si>
  <si>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</si>
  <si>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</si>
  <si>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</si>
  <si>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</si>
  <si>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</si>
  <si>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</si>
  <si>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</si>
  <si>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</si>
  <si>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</si>
  <si>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</si>
  <si>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</si>
  <si>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</si>
  <si>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</si>
  <si>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</si>
  <si>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</si>
  <si>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</si>
  <si>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</si>
  <si>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</si>
  <si>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</si>
  <si>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</si>
  <si>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</si>
  <si>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</si>
  <si>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</si>
  <si>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</si>
  <si>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</si>
  <si>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</si>
  <si>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</si>
  <si>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</si>
  <si>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</si>
  <si>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</si>
  <si>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</si>
  <si>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</si>
  <si>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</si>
  <si>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</si>
  <si>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</si>
  <si>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</si>
  <si>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</si>
  <si>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</si>
  <si>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</si>
  <si>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</si>
  <si>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</si>
  <si>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</si>
  <si>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</si>
  <si>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</si>
  <si>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</si>
  <si>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</si>
  <si>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</si>
  <si>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</si>
  <si>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</si>
  <si>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</si>
  <si>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</si>
  <si>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</si>
  <si>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</si>
  <si>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</si>
  <si>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</si>
  <si>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</si>
  <si>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</si>
  <si>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</si>
  <si>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</si>
  <si>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</si>
  <si>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</si>
  <si>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</si>
  <si>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</si>
  <si>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</si>
  <si>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</si>
  <si>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</si>
  <si>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</si>
  <si>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</si>
  <si>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</si>
  <si>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</si>
  <si>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</si>
  <si>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</si>
  <si>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</si>
  <si>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</si>
  <si>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</si>
  <si>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</si>
  <si>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</si>
  <si>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</si>
  <si>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</si>
  <si>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</si>
  <si>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</si>
  <si>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</si>
  <si>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</si>
  <si>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</si>
  <si>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</si>
  <si>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</si>
  <si>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</si>
  <si>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</si>
  <si>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</si>
  <si>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</si>
  <si>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</si>
  <si>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</si>
  <si>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</si>
  <si>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</si>
  <si>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</si>
  <si>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</si>
  <si>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</si>
  <si>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</si>
  <si>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</si>
  <si>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</si>
  <si>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</si>
  <si>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</si>
  <si>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</si>
  <si>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</si>
  <si>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</si>
  <si>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</si>
  <si>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</si>
  <si>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</si>
  <si>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</si>
  <si>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</si>
  <si>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</si>
  <si>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</si>
  <si>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</si>
  <si>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</si>
  <si>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</si>
  <si>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</si>
  <si>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</si>
  <si>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</si>
  <si>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</si>
  <si>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</si>
  <si>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</si>
  <si>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</si>
  <si>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</si>
  <si>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</si>
  <si>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</si>
  <si>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</si>
  <si>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</si>
  <si>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</si>
  <si>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</si>
  <si>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</si>
  <si>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</si>
  <si>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</si>
  <si>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</si>
  <si>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</si>
  <si>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</si>
  <si>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</si>
  <si>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</si>
  <si>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</si>
  <si>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</si>
  <si>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</si>
  <si>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</si>
  <si>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</si>
  <si>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</si>
  <si>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</si>
  <si>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</si>
  <si>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</si>
  <si>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</si>
  <si>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</si>
  <si>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</si>
  <si>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</si>
  <si>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</si>
  <si>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</si>
  <si>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</si>
  <si>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</si>
  <si>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</si>
  <si>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</si>
  <si>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</si>
  <si>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</si>
  <si>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</si>
  <si>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</si>
  <si>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</si>
  <si>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</si>
  <si>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</si>
  <si>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</si>
  <si>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</si>
  <si>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</si>
  <si>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</si>
  <si>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</si>
  <si>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</si>
  <si>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</si>
  <si>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</si>
  <si>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</si>
  <si>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</si>
  <si>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</si>
  <si>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</si>
  <si>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</si>
  <si>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</si>
  <si>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</si>
  <si>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</si>
  <si>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</si>
  <si>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</si>
  <si>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</si>
  <si>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</si>
  <si>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</si>
  <si>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</si>
  <si>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</si>
  <si>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</si>
  <si>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</si>
  <si>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</si>
  <si>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</si>
  <si>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</si>
  <si>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</si>
  <si>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</si>
  <si>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</si>
  <si>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</si>
  <si>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</si>
  <si>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</si>
  <si>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</si>
  <si>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</si>
  <si>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</si>
  <si>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</si>
  <si>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</si>
  <si>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</si>
  <si>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</si>
  <si>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</si>
  <si>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</si>
  <si>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</si>
  <si>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</si>
  <si>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</si>
  <si>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</si>
  <si>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</si>
  <si>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</si>
  <si>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</si>
  <si>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</si>
  <si>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</si>
  <si>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</si>
  <si>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</si>
  <si>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</si>
  <si>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</si>
  <si>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</si>
  <si>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</si>
  <si>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</si>
  <si>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</si>
  <si>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</si>
  <si>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</si>
  <si>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</si>
  <si>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</si>
  <si>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</si>
  <si>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</si>
  <si>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</si>
  <si>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</si>
  <si>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</si>
  <si>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</si>
  <si>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</si>
  <si>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</si>
  <si>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</si>
  <si>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</si>
  <si>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</si>
  <si>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</si>
  <si>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</si>
  <si>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</si>
  <si>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</si>
  <si>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</si>
  <si>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</si>
  <si>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</si>
  <si>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</si>
  <si>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</si>
  <si>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</si>
  <si>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</si>
  <si>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</si>
  <si>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</si>
  <si>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</si>
  <si>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</si>
  <si>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</si>
  <si>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</si>
  <si>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</si>
  <si>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</si>
  <si>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</si>
  <si>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</si>
  <si>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</si>
  <si>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</si>
  <si>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</si>
  <si>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</si>
  <si>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</si>
  <si>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</si>
  <si>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</si>
  <si>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</si>
  <si>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</si>
  <si>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</si>
  <si>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</si>
  <si>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</si>
  <si>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</si>
  <si>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</si>
  <si>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</si>
  <si>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</si>
  <si>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</si>
  <si>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</si>
  <si>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</si>
  <si>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</si>
  <si>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</si>
  <si>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</si>
  <si>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</si>
  <si>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</si>
  <si>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</si>
  <si>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</si>
  <si>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</si>
  <si>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</si>
  <si>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</si>
  <si>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</si>
  <si>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</si>
  <si>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</si>
  <si>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</si>
  <si>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</si>
  <si>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</si>
  <si>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</si>
  <si>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</si>
  <si>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</si>
  <si>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</si>
  <si>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</si>
  <si>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</si>
  <si>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</si>
  <si>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</si>
  <si>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</si>
  <si>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</si>
  <si>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</si>
  <si>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</si>
  <si>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</si>
  <si>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</si>
  <si>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</si>
  <si>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</si>
  <si>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</si>
  <si>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</si>
  <si>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</si>
  <si>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</si>
  <si>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</si>
  <si>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</si>
  <si>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</si>
  <si>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</si>
  <si>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</si>
  <si>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</si>
  <si>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</si>
  <si>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</si>
  <si>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</si>
  <si>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</si>
  <si>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</si>
  <si>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</si>
  <si>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</si>
  <si>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</si>
  <si>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</si>
  <si>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</si>
  <si>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</si>
  <si>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</si>
  <si>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</si>
  <si>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</si>
  <si>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</si>
  <si>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</si>
  <si>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</si>
  <si>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</si>
  <si>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</si>
  <si>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</si>
  <si>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</si>
  <si>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</si>
  <si>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</si>
  <si>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</si>
  <si>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</si>
  <si>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</si>
  <si>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</si>
  <si>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</si>
  <si>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</si>
  <si>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</si>
  <si>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</si>
  <si>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</si>
  <si>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</si>
  <si>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</si>
  <si>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</si>
  <si>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</si>
  <si>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</si>
  <si>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</si>
  <si>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</si>
  <si>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</si>
  <si>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</si>
  <si>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</si>
  <si>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</si>
  <si>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</si>
  <si>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</si>
  <si>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</si>
  <si>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</si>
  <si>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</si>
  <si>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</si>
  <si>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</si>
  <si>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</si>
  <si>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</si>
  <si>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</si>
  <si>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</si>
  <si>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</si>
  <si>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</si>
  <si>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</si>
  <si>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</si>
  <si>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</si>
  <si>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</si>
  <si>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</si>
  <si>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</si>
  <si>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</si>
  <si>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</si>
  <si>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</si>
  <si>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</si>
  <si>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</si>
  <si>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</si>
  <si>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</si>
  <si>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</si>
  <si>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</si>
  <si>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</si>
  <si>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</si>
  <si>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</si>
  <si>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</si>
  <si>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</si>
  <si>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</si>
  <si>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</si>
  <si>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</si>
  <si>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</si>
  <si>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</si>
  <si>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</si>
  <si>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</si>
  <si>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</si>
  <si>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</si>
  <si>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</si>
  <si>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</si>
  <si>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</si>
  <si>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</si>
  <si>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</si>
  <si>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</si>
  <si>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</si>
  <si>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</si>
  <si>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</si>
  <si>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</si>
  <si>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</si>
  <si>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</si>
  <si>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</si>
  <si>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</si>
  <si>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</si>
  <si>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</si>
  <si>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</si>
  <si>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</si>
  <si>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</si>
  <si>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</si>
  <si>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</si>
  <si>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</si>
  <si>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</si>
  <si>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</si>
  <si>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</si>
  <si>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</si>
  <si>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</si>
  <si>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</si>
  <si>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</si>
  <si>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</si>
  <si>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</si>
  <si>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</si>
  <si>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</si>
  <si>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</si>
  <si>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</si>
  <si>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</si>
  <si>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</si>
  <si>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</si>
  <si>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</si>
  <si>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</si>
  <si>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</si>
  <si>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</si>
  <si>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</si>
  <si>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</si>
  <si>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</si>
  <si>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</si>
  <si>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</si>
  <si>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</si>
  <si>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</si>
  <si>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</si>
  <si>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</si>
  <si>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</si>
  <si>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</si>
  <si>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</si>
  <si>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</si>
  <si>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</si>
  <si>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</si>
  <si>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</si>
  <si>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</si>
  <si>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</si>
  <si>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</si>
  <si>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</si>
  <si>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</si>
  <si>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</si>
  <si>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</si>
  <si>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</si>
  <si>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</si>
  <si>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</si>
  <si>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</si>
  <si>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</si>
  <si>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</si>
  <si>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</si>
  <si>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</si>
  <si>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</si>
  <si>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</si>
  <si>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</si>
  <si>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</si>
  <si>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</si>
  <si>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</si>
  <si>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</si>
  <si>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</si>
  <si>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</si>
  <si>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</si>
  <si>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</si>
  <si>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</si>
  <si>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</si>
  <si>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</si>
  <si>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</si>
  <si>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</si>
  <si>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</si>
  <si>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</si>
  <si>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</si>
  <si>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</si>
  <si>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</si>
  <si>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</si>
  <si>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</si>
  <si>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</si>
  <si>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</si>
  <si>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</si>
  <si>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</si>
  <si>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</si>
  <si>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</si>
  <si>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</si>
  <si>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</si>
  <si>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</si>
  <si>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</si>
  <si>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</si>
  <si>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</si>
  <si>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</si>
  <si>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</si>
  <si>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</si>
  <si>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</si>
  <si>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</si>
  <si>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</si>
  <si>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</si>
  <si>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</si>
  <si>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</si>
  <si>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</si>
  <si>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</si>
  <si>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</si>
  <si>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</si>
  <si>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</si>
  <si>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</si>
  <si>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</si>
  <si>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</si>
  <si>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</si>
  <si>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</si>
  <si>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</si>
  <si>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</si>
  <si>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</si>
  <si>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</si>
  <si>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</si>
  <si>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</si>
  <si>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</si>
  <si>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</si>
  <si>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</si>
  <si>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</si>
  <si>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</si>
  <si>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</si>
  <si>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</si>
  <si>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</si>
  <si>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</si>
  <si>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</si>
  <si>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</si>
  <si>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</si>
  <si>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</si>
  <si>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</si>
  <si>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</si>
  <si>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</si>
  <si>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</si>
  <si>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</si>
  <si>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</si>
  <si>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</si>
  <si>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</si>
  <si>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</si>
  <si>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</si>
  <si>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</si>
  <si>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</si>
  <si>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</si>
  <si>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</si>
  <si>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</si>
  <si>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</si>
  <si>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</si>
  <si>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</si>
  <si>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</si>
  <si>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</si>
  <si>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</si>
  <si>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</si>
  <si>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</si>
  <si>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</si>
  <si>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</si>
  <si>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</si>
  <si>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</si>
  <si>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</si>
  <si>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</si>
  <si>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</si>
  <si>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</si>
  <si>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</si>
  <si>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</si>
  <si>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</si>
  <si>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</si>
  <si>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</si>
  <si>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</si>
  <si>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</si>
  <si>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</si>
  <si>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</si>
  <si>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</si>
  <si>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</si>
  <si>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</si>
  <si>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</si>
  <si>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</si>
  <si>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</si>
  <si>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</si>
  <si>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</si>
  <si>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</si>
  <si>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</si>
  <si>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</si>
  <si>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</si>
  <si>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</si>
  <si>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</si>
  <si>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</si>
  <si>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</si>
  <si>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</si>
  <si>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</si>
  <si>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</si>
  <si>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</si>
  <si>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</si>
  <si>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</si>
  <si>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</si>
  <si>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</si>
  <si>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</si>
  <si>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</si>
  <si>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</si>
  <si>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</si>
  <si>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</si>
  <si>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</si>
  <si>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</si>
  <si>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</si>
  <si>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</si>
  <si>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</si>
  <si>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</si>
  <si>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</si>
  <si>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</si>
  <si>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</si>
  <si>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</si>
  <si>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</si>
  <si>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</si>
  <si>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</si>
  <si>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</si>
  <si>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</si>
  <si>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</si>
  <si>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</si>
  <si>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</si>
  <si>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</si>
  <si>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</si>
  <si>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</si>
  <si>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</si>
  <si>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</si>
  <si>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</si>
  <si>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</si>
  <si>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</si>
  <si>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</si>
  <si>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</si>
  <si>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</si>
  <si>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</si>
  <si>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</si>
  <si>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</si>
  <si>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</si>
  <si>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</si>
  <si>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</si>
  <si>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</si>
  <si>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</si>
  <si>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</si>
  <si>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</si>
  <si>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</si>
  <si>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</si>
  <si>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</si>
  <si>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</si>
  <si>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</si>
  <si>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</si>
  <si>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</si>
  <si>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</si>
  <si>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</si>
  <si>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</si>
  <si>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</si>
  <si>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</si>
  <si>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</si>
  <si>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</si>
  <si>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</si>
  <si>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</si>
  <si>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</si>
  <si>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</si>
  <si>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</si>
  <si>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</si>
  <si>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</si>
  <si>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</si>
  <si>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</si>
  <si>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</si>
  <si>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</si>
  <si>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</si>
  <si>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</si>
  <si>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</si>
  <si>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</si>
  <si>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</si>
  <si>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</si>
  <si>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</si>
  <si>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</si>
  <si>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</si>
  <si>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</si>
  <si>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</si>
  <si>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</si>
  <si>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</si>
  <si>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</si>
  <si>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</si>
  <si>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</si>
  <si>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</si>
  <si>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</si>
  <si>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</si>
  <si>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</si>
  <si>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</si>
  <si>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</si>
  <si>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</si>
  <si>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</si>
  <si>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</si>
  <si>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</si>
  <si>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</si>
  <si>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</si>
  <si>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</si>
  <si>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</si>
  <si>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</si>
  <si>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</si>
  <si>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</si>
  <si>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</si>
  <si>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</si>
  <si>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</si>
  <si>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</si>
  <si>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</si>
  <si>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</si>
  <si>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</si>
  <si>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</si>
  <si>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</si>
  <si>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</si>
  <si>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</si>
  <si>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</si>
  <si>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</si>
  <si>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</si>
  <si>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</si>
  <si>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</si>
  <si>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</si>
  <si>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</si>
  <si>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</si>
  <si>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</si>
  <si>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</si>
  <si>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</si>
  <si>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</si>
  <si>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</si>
  <si>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</si>
  <si>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</si>
  <si>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</si>
  <si>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</si>
  <si>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</si>
  <si>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</si>
  <si>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</si>
  <si>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</si>
  <si>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</si>
  <si>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</si>
  <si>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</si>
  <si>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</si>
  <si>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</si>
  <si>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</si>
  <si>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</si>
  <si>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</si>
  <si>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</si>
  <si>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</si>
  <si>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</si>
  <si>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</si>
  <si>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</si>
  <si>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</si>
  <si>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</si>
  <si>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</si>
  <si>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</si>
  <si>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</si>
  <si>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</si>
  <si>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</si>
  <si>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</si>
  <si>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</si>
  <si>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</si>
  <si>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</si>
  <si>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</si>
  <si>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</si>
  <si>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</si>
  <si>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</si>
  <si>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</si>
  <si>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</si>
  <si>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</si>
  <si>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</si>
  <si>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</si>
  <si>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</si>
  <si>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</si>
  <si>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</si>
  <si>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</si>
  <si>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</si>
  <si>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</si>
  <si>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</si>
  <si>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</si>
  <si>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</si>
  <si>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</si>
  <si>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</si>
  <si>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</si>
  <si>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</si>
  <si>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</si>
  <si>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</si>
  <si>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</si>
  <si>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</si>
  <si>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</si>
  <si>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</si>
  <si>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</si>
  <si>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</si>
  <si>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</si>
  <si>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</si>
  <si>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</si>
  <si>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</si>
  <si>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</si>
  <si>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</si>
  <si>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</si>
  <si>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</si>
  <si>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</si>
  <si>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</si>
  <si>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</si>
  <si>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</si>
  <si>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</si>
  <si>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</si>
  <si>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</si>
  <si>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</si>
  <si>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</si>
  <si>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</si>
  <si>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</si>
  <si>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</si>
  <si>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</si>
  <si>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</si>
  <si>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</si>
  <si>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</si>
  <si>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</si>
  <si>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</si>
  <si>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</si>
  <si>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</si>
  <si>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</si>
  <si>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</si>
  <si>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</si>
  <si>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</si>
  <si>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</si>
  <si>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</si>
  <si>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</si>
  <si>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</si>
  <si>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</si>
  <si>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</si>
  <si>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</si>
  <si>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</si>
  <si>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</si>
  <si>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</si>
  <si>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</si>
  <si>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</si>
  <si>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</si>
  <si>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</si>
  <si>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</si>
  <si>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</si>
  <si>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</si>
  <si>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</si>
  <si>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</si>
  <si>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</si>
  <si>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</si>
  <si>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</si>
  <si>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</si>
  <si>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</si>
  <si>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</si>
  <si>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</si>
  <si>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</si>
  <si>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</si>
  <si>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</si>
  <si>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</si>
  <si>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</si>
  <si>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</si>
  <si>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</si>
  <si>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</si>
  <si>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</si>
  <si>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</si>
  <si>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</si>
  <si>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</si>
  <si>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</si>
  <si>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</si>
  <si>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</si>
  <si>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</si>
  <si>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</si>
  <si>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</si>
  <si>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</si>
  <si>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</si>
  <si>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</si>
  <si>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</si>
  <si>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</si>
  <si>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</si>
  <si>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</si>
  <si>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</si>
  <si>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</si>
  <si>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</si>
  <si>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</si>
  <si>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</si>
  <si>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</si>
  <si>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</si>
  <si>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</si>
  <si>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</si>
  <si>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</si>
  <si>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</si>
  <si>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</si>
  <si>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</si>
  <si>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</si>
  <si>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</si>
  <si>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</si>
  <si>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</si>
  <si>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</si>
  <si>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</si>
  <si>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</si>
  <si>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</si>
  <si>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</si>
  <si>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</si>
  <si>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</si>
  <si>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</si>
  <si>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</si>
  <si>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</si>
  <si>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</si>
  <si>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</si>
  <si>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</si>
  <si>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</si>
  <si>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</si>
  <si>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</si>
  <si>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</si>
  <si>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</si>
  <si>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</si>
  <si>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</si>
  <si>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</si>
  <si>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</si>
  <si>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</si>
  <si>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</si>
  <si>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</si>
  <si>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</si>
  <si>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</si>
  <si>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</si>
  <si>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</si>
  <si>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</si>
  <si>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</si>
  <si>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</si>
  <si>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</si>
  <si>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</si>
  <si>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</si>
  <si>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</si>
  <si>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</si>
  <si>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</si>
  <si>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</si>
  <si>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</si>
  <si>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</si>
  <si>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</si>
  <si>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</si>
  <si>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</si>
  <si>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</si>
  <si>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</si>
  <si>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</si>
  <si>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</si>
  <si>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</si>
  <si>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</si>
  <si>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</si>
  <si>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</si>
  <si>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</si>
  <si>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</si>
  <si>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</si>
  <si>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</si>
  <si>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</si>
  <si>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</si>
  <si>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</si>
  <si>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</si>
  <si>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</si>
  <si>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</si>
  <si>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</si>
  <si>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</si>
  <si>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</si>
  <si>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</si>
  <si>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</si>
  <si>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</si>
  <si>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</si>
  <si>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</si>
  <si>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</si>
  <si>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</si>
  <si>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</si>
  <si>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</si>
  <si>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</si>
  <si>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</si>
  <si>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</si>
  <si>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</si>
  <si>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</si>
  <si>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</si>
  <si>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</si>
  <si>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</si>
  <si>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</si>
  <si>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</si>
  <si>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</si>
  <si>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</si>
  <si>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</si>
  <si>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</si>
  <si>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</si>
  <si>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</si>
  <si>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</si>
  <si>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</si>
  <si>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</si>
  <si>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</si>
  <si>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</si>
  <si>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</si>
  <si>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</si>
  <si>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</si>
  <si>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</si>
  <si>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</si>
  <si>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</si>
  <si>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</si>
  <si>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</si>
  <si>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</si>
  <si>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</si>
  <si>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</si>
  <si>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</si>
  <si>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</si>
  <si>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</si>
  <si>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</si>
  <si>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</si>
  <si>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</si>
  <si>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</si>
  <si>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</si>
  <si>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</si>
  <si>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</si>
  <si>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</si>
  <si>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</si>
  <si>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</si>
  <si>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</si>
  <si>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</si>
  <si>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</si>
  <si>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</si>
  <si>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</si>
  <si>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</si>
  <si>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</si>
  <si>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</si>
  <si>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</si>
  <si>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</si>
  <si>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</si>
  <si>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</si>
  <si>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</si>
  <si>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</si>
  <si>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</si>
  <si>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</si>
  <si>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</si>
  <si>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</si>
  <si>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</si>
  <si>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</si>
  <si>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</si>
  <si>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</si>
  <si>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</si>
  <si>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</si>
  <si>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</si>
  <si>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</si>
  <si>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</si>
  <si>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</si>
  <si>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</si>
  <si>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</si>
  <si>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</si>
  <si>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</si>
  <si>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</si>
  <si>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</si>
  <si>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</si>
  <si>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</si>
  <si>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</si>
  <si>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</si>
  <si>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</si>
  <si>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</si>
  <si>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</si>
  <si>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</si>
  <si>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</si>
  <si>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</si>
  <si>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</si>
  <si>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</si>
  <si>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</si>
  <si>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</si>
  <si>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</si>
  <si>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</si>
  <si>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</si>
  <si>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</si>
  <si>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</si>
  <si>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</si>
  <si>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</si>
  <si>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</si>
  <si>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</si>
  <si>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</si>
  <si>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</si>
  <si>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</si>
  <si>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</si>
  <si>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</si>
  <si>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</si>
  <si>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</si>
  <si>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</si>
  <si>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</si>
  <si>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</si>
  <si>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</si>
  <si>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</si>
  <si>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</si>
  <si>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</si>
  <si>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</si>
  <si>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</si>
  <si>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</si>
  <si>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</si>
  <si>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</si>
  <si>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</si>
  <si>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</si>
  <si>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</si>
  <si>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</si>
  <si>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</si>
  <si>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</si>
  <si>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</si>
  <si>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</si>
  <si>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</si>
  <si>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</si>
  <si>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</si>
  <si>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</si>
  <si>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</si>
  <si>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</si>
  <si>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</si>
  <si>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</si>
  <si>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</si>
  <si>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</si>
  <si>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</si>
  <si>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</si>
  <si>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</si>
  <si>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</si>
  <si>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</si>
  <si>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</si>
  <si>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</si>
  <si>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</si>
  <si>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</si>
  <si>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</si>
  <si>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</si>
  <si>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</si>
  <si>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</si>
  <si>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</si>
  <si>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</si>
  <si>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</si>
  <si>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</si>
  <si>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</si>
  <si>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</si>
  <si>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</si>
  <si>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</si>
  <si>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</si>
  <si>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</si>
  <si>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</si>
  <si>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</si>
  <si>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</si>
  <si>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</si>
  <si>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</si>
  <si>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</si>
  <si>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</si>
  <si>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</si>
  <si>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</si>
  <si>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</si>
  <si>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</si>
  <si>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</si>
  <si>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</si>
  <si>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</si>
  <si>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</si>
  <si>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</si>
  <si>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</si>
  <si>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</si>
  <si>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</si>
  <si>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</si>
  <si>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</si>
  <si>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</si>
  <si>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</si>
  <si>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</si>
  <si>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</si>
  <si>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</si>
  <si>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</si>
  <si>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</si>
  <si>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</si>
  <si>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</si>
  <si>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</si>
  <si>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</si>
  <si>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</si>
  <si>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</si>
  <si>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</si>
  <si>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</si>
  <si>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</si>
  <si>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</si>
  <si>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</si>
  <si>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</si>
  <si>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</si>
  <si>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</si>
  <si>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</si>
  <si>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</si>
  <si>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</si>
  <si>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</si>
  <si>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</si>
  <si>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</si>
  <si>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</si>
  <si>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</si>
  <si>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</si>
  <si>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</si>
  <si>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</si>
  <si>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</si>
  <si>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</si>
  <si>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</si>
  <si>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</si>
  <si>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</si>
  <si>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</si>
  <si>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</si>
  <si>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</si>
  <si>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</si>
  <si>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</si>
  <si>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</si>
  <si>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</si>
  <si>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</si>
  <si>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</si>
  <si>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</si>
  <si>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</si>
  <si>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</si>
  <si>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</si>
  <si>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</si>
  <si>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</si>
  <si>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</si>
  <si>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</si>
  <si>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</si>
  <si>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</si>
  <si>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</si>
  <si>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</si>
  <si>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</si>
  <si>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</si>
  <si>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</si>
  <si>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</si>
  <si>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</si>
  <si>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</si>
  <si>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</si>
  <si>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</si>
  <si>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</si>
  <si>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</si>
  <si>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</si>
  <si>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</si>
  <si>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</si>
  <si>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</si>
  <si>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</si>
  <si>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</si>
  <si>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</si>
  <si>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</si>
  <si>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</si>
  <si>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</si>
  <si>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</si>
  <si>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</si>
  <si>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</si>
  <si>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</si>
  <si>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</si>
  <si>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</si>
  <si>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</si>
  <si>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</si>
  <si>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</si>
  <si>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</si>
  <si>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</si>
  <si>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</si>
  <si>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</si>
  <si>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</si>
  <si>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</si>
  <si>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</si>
  <si>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</si>
  <si>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</si>
  <si>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</si>
  <si>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</si>
  <si>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</si>
  <si>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</si>
  <si>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</si>
  <si>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</si>
  <si>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</si>
  <si>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</si>
  <si>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</si>
  <si>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</si>
  <si>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</si>
  <si>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</si>
  <si>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</si>
  <si>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</si>
  <si>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</si>
  <si>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</si>
  <si>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</si>
  <si>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</si>
  <si>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</si>
  <si>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</si>
  <si>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</si>
  <si>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</si>
  <si>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</si>
  <si>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</si>
  <si>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</si>
  <si>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</si>
  <si>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</si>
  <si>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</si>
  <si>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</si>
  <si>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</si>
  <si>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</si>
  <si>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</si>
  <si>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</si>
  <si>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</si>
  <si>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</si>
  <si>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</si>
  <si>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</si>
  <si>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</si>
  <si>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</si>
  <si>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</si>
  <si>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</si>
  <si>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</si>
  <si>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</si>
  <si>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</si>
  <si>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</si>
  <si>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</si>
  <si>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</si>
  <si>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</si>
  <si>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</si>
  <si>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</si>
  <si>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</si>
  <si>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</si>
  <si>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</si>
  <si>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</si>
  <si>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</si>
  <si>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</si>
  <si>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</si>
  <si>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</si>
  <si>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</si>
  <si>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</si>
  <si>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</si>
  <si>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</si>
  <si>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</si>
  <si>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</si>
  <si>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</si>
  <si>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</si>
  <si>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</si>
  <si>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</si>
  <si>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</si>
  <si>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</si>
  <si>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</si>
  <si>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</si>
  <si>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</si>
  <si>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</si>
  <si>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</si>
  <si>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</si>
  <si>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</si>
  <si>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</si>
  <si>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</si>
  <si>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</si>
  <si>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</si>
  <si>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</si>
  <si>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</si>
  <si>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</si>
  <si>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</si>
  <si>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</si>
  <si>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</si>
  <si>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</si>
  <si>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</si>
  <si>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</si>
  <si>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</si>
  <si>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</si>
  <si>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</si>
  <si>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</si>
  <si>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</si>
  <si>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</si>
  <si>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</si>
  <si>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</si>
  <si>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</si>
  <si>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</si>
  <si>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</si>
  <si>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</si>
  <si>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</si>
  <si>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</si>
  <si>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</si>
  <si>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</si>
  <si>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</si>
  <si>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</si>
  <si>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</si>
  <si>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</si>
  <si>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</si>
  <si>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</si>
  <si>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</si>
  <si>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</si>
  <si>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</si>
  <si>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</si>
  <si>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</si>
  <si>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</si>
  <si>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</si>
  <si>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</si>
  <si>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</si>
  <si>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</si>
  <si>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</si>
  <si>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</si>
  <si>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</si>
  <si>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</si>
  <si>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</si>
  <si>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</si>
  <si>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</si>
  <si>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</si>
  <si>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</si>
  <si>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</si>
  <si>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</si>
  <si>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</si>
  <si>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</si>
  <si>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</si>
  <si>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</si>
  <si>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</si>
  <si>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</si>
  <si>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</si>
  <si>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</si>
  <si>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</si>
  <si>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</si>
  <si>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</si>
  <si>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</si>
  <si>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</si>
  <si>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</si>
  <si>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</si>
  <si>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</si>
  <si>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</si>
  <si>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</si>
  <si>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</si>
  <si>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</si>
  <si>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</si>
  <si>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</si>
  <si>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</si>
  <si>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</si>
  <si>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</si>
  <si>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</si>
  <si>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</si>
  <si>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</si>
  <si>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</si>
  <si>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</si>
  <si>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</si>
  <si>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</si>
  <si>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</si>
  <si>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</si>
  <si>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</si>
  <si>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</si>
  <si>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</si>
  <si>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</si>
  <si>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</si>
  <si>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</si>
  <si>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</si>
  <si>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</si>
  <si>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</si>
  <si>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</si>
  <si>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</si>
  <si>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</si>
  <si>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</si>
  <si>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</si>
  <si>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</si>
  <si>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</si>
  <si>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</si>
  <si>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</si>
  <si>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</si>
  <si>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</si>
  <si>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</si>
  <si>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</si>
  <si>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</si>
  <si>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</si>
  <si>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</si>
  <si>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</si>
  <si>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</si>
  <si>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</si>
  <si>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</si>
  <si>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</si>
  <si>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</si>
  <si>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</si>
  <si>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</si>
  <si>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</si>
  <si>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</si>
  <si>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</si>
  <si>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</si>
  <si>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</si>
  <si>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</si>
  <si>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</si>
  <si>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</si>
  <si>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</si>
  <si>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</si>
  <si>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</si>
  <si>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</si>
  <si>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</si>
  <si>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</si>
  <si>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</si>
  <si>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</si>
  <si>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</si>
  <si>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</si>
  <si>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</si>
  <si>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</si>
  <si>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</si>
  <si>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</si>
  <si>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</si>
  <si>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</si>
  <si>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</si>
  <si>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</si>
  <si>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</si>
  <si>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</si>
  <si>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</si>
  <si>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</si>
  <si>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</si>
  <si>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</si>
  <si>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</si>
  <si>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</si>
  <si>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</si>
  <si>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</si>
  <si>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</si>
  <si>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</si>
  <si>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</si>
  <si>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</si>
  <si>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</si>
  <si>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</si>
  <si>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</si>
  <si>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</si>
  <si>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</si>
  <si>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</si>
  <si>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</si>
  <si>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</si>
  <si>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</si>
  <si>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</si>
  <si>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</si>
  <si>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</si>
  <si>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</si>
  <si>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</si>
  <si>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</si>
  <si>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</si>
  <si>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</si>
  <si>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</si>
  <si>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</si>
  <si>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</si>
  <si>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</si>
  <si>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</si>
  <si>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</si>
  <si>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</si>
  <si>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</si>
  <si>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</si>
  <si>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</si>
  <si>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</si>
  <si>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</si>
  <si>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</si>
  <si>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</si>
  <si>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</si>
  <si>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</si>
  <si>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</si>
  <si>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</si>
  <si>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</si>
  <si>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</si>
  <si>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</si>
  <si>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</si>
  <si>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</si>
  <si>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</si>
  <si>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</si>
  <si>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</si>
  <si>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</si>
  <si>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</si>
  <si>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</si>
  <si>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</si>
  <si>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</si>
  <si>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</si>
  <si>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</si>
  <si>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</si>
  <si>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</si>
  <si>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</si>
  <si>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</si>
  <si>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</si>
  <si>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</si>
  <si>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</si>
  <si>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</si>
  <si>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</si>
  <si>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</si>
  <si>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</si>
  <si>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</si>
  <si>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</si>
  <si>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</si>
  <si>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</si>
  <si>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</si>
  <si>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</si>
  <si>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</si>
  <si>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</si>
  <si>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</si>
  <si>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</si>
  <si>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</si>
  <si>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</si>
  <si>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</si>
  <si>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</si>
  <si>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</si>
  <si>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</si>
  <si>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</si>
  <si>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</si>
  <si>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</si>
  <si>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</si>
  <si>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</si>
  <si>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</si>
  <si>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</si>
  <si>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</si>
  <si>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</si>
  <si>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</si>
  <si>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</si>
  <si>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</si>
  <si>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</si>
  <si>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</si>
  <si>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</si>
  <si>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</si>
  <si>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</si>
  <si>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</si>
  <si>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</si>
  <si>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</si>
  <si>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</si>
  <si>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</si>
  <si>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</si>
  <si>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</si>
  <si>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</si>
  <si>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</si>
  <si>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</si>
  <si>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</si>
  <si>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</si>
  <si>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</si>
  <si>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</si>
  <si>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</si>
  <si>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</si>
  <si>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</si>
  <si>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</si>
  <si>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</si>
  <si>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</si>
  <si>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</si>
  <si>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</si>
  <si>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</si>
  <si>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</si>
  <si>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</si>
  <si>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</si>
  <si>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</si>
  <si>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</si>
  <si>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</si>
  <si>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</si>
  <si>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</si>
  <si>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</si>
  <si>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</si>
  <si>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</si>
  <si>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</si>
  <si>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</si>
  <si>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</si>
  <si>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</si>
  <si>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</si>
  <si>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</si>
  <si>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</si>
  <si>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</si>
  <si>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</si>
  <si>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</si>
  <si>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</si>
  <si>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</si>
  <si>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</si>
  <si>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</si>
  <si>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</si>
  <si>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</si>
  <si>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</si>
  <si>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</si>
  <si>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</si>
  <si>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</si>
  <si>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</si>
  <si>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</si>
  <si>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</si>
  <si>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</si>
  <si>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</si>
  <si>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</si>
  <si>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</si>
  <si>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</si>
  <si>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</si>
  <si>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</si>
  <si>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</si>
  <si>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</si>
  <si>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</si>
  <si>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</si>
  <si>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</si>
  <si>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</si>
  <si>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</si>
  <si>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</si>
  <si>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</si>
  <si>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</si>
  <si>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</si>
  <si>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</si>
  <si>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</si>
  <si>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</si>
  <si>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</si>
  <si>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</si>
  <si>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</si>
  <si>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</si>
  <si>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</si>
  <si>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</si>
  <si>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</si>
  <si>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</si>
  <si>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</si>
  <si>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</si>
  <si>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</si>
  <si>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</si>
  <si>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</si>
  <si>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</si>
  <si>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</si>
  <si>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</si>
  <si>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</si>
  <si>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</si>
  <si>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</si>
  <si>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</si>
  <si>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</si>
  <si>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</si>
  <si>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</si>
  <si>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</si>
  <si>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</si>
  <si>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</si>
  <si>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</si>
  <si>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</si>
  <si>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</si>
  <si>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</si>
  <si>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</si>
  <si>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</si>
  <si>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</si>
  <si>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</si>
  <si>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</si>
  <si>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</si>
  <si>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</si>
  <si>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</si>
  <si>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</si>
  <si>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</si>
  <si>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</si>
  <si>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</si>
  <si>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</si>
  <si>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</si>
  <si>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</si>
  <si>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</si>
  <si>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</si>
  <si>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</si>
  <si>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</si>
  <si>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</si>
  <si>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</si>
  <si>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</si>
  <si>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</si>
  <si>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</si>
  <si>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</si>
  <si>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</si>
  <si>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</si>
  <si>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</si>
  <si>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</si>
  <si>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</si>
  <si>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</si>
  <si>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</si>
  <si>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</si>
  <si>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</si>
  <si>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</si>
  <si>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</si>
  <si>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</si>
  <si>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</si>
  <si>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</si>
  <si>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</si>
  <si>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</si>
  <si>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</si>
  <si>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</si>
  <si>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</si>
  <si>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</si>
  <si>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</si>
  <si>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</si>
  <si>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</si>
  <si>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</si>
  <si>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</si>
  <si>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</si>
  <si>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</si>
  <si>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</si>
  <si>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</si>
  <si>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</si>
  <si>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</si>
  <si>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</si>
  <si>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</si>
  <si>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</si>
  <si>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</si>
  <si>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</si>
  <si>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</si>
  <si>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</si>
  <si>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</si>
  <si>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</si>
  <si>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</si>
  <si>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</si>
  <si>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</si>
  <si>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</si>
  <si>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</si>
  <si>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</si>
  <si>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</si>
  <si>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</si>
  <si>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</si>
  <si>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</si>
  <si>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</si>
  <si>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</si>
  <si>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</si>
  <si>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</si>
  <si>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</si>
  <si>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</si>
  <si>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</si>
  <si>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</si>
  <si>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</si>
  <si>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</si>
  <si>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</si>
  <si>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</si>
  <si>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</si>
  <si>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</si>
  <si>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</si>
  <si>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</si>
  <si>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</si>
  <si>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</si>
  <si>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</si>
  <si>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</si>
  <si>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</si>
  <si>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</si>
  <si>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</si>
  <si>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</si>
  <si>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</si>
  <si>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</si>
  <si>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</si>
  <si>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</si>
  <si>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</si>
  <si>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</si>
  <si>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</si>
  <si>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</si>
  <si>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</si>
  <si>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</si>
  <si>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</si>
  <si>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</si>
  <si>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</si>
  <si>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</si>
  <si>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</si>
  <si>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</si>
  <si>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</si>
  <si>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</si>
  <si>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</si>
  <si>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</si>
  <si>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</si>
  <si>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</si>
  <si>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</si>
  <si>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</si>
  <si>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</si>
  <si>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</si>
  <si>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</si>
  <si>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</si>
  <si>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</si>
  <si>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</si>
  <si>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</si>
  <si>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</si>
  <si>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</si>
  <si>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</si>
  <si>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</si>
  <si>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</si>
  <si>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</si>
  <si>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</si>
  <si>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</si>
  <si>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</si>
  <si>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</si>
  <si>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</si>
  <si>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</si>
  <si>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</si>
  <si>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</si>
  <si>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</si>
  <si>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</si>
  <si>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</si>
  <si>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</si>
  <si>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</si>
  <si>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</si>
  <si>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</si>
  <si>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</si>
  <si>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</si>
  <si>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</si>
  <si>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</si>
  <si>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</si>
  <si>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</si>
  <si>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</si>
  <si>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</si>
  <si>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</si>
  <si>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</si>
  <si>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</si>
  <si>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</si>
  <si>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</si>
  <si>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</si>
  <si>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</si>
  <si>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</si>
  <si>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</si>
  <si>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</si>
  <si>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</si>
  <si>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</si>
  <si>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</si>
  <si>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</si>
  <si>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</si>
  <si>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</si>
  <si>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</si>
  <si>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</si>
  <si>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</si>
  <si>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</si>
  <si>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</si>
  <si>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</si>
  <si>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</si>
  <si>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</si>
  <si>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</si>
  <si>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</si>
  <si>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</si>
  <si>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</si>
  <si>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</si>
  <si>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</si>
  <si>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</si>
  <si>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</si>
  <si>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</si>
  <si>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</si>
  <si>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</si>
  <si>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</si>
  <si>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</si>
  <si>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</si>
  <si>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</si>
  <si>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</si>
  <si>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</si>
  <si>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</si>
  <si>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</si>
  <si>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</si>
  <si>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</si>
  <si>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</si>
  <si>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</si>
  <si>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</si>
  <si>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</si>
  <si>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</si>
  <si>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</si>
  <si>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</si>
  <si>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</si>
  <si>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</si>
  <si>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</si>
  <si>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</si>
  <si>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</si>
  <si>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</si>
  <si>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</si>
  <si>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</si>
  <si>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</si>
  <si>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</si>
  <si>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</si>
  <si>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</si>
  <si>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</si>
  <si>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</si>
  <si>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</si>
  <si>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</si>
  <si>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</si>
  <si>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</si>
  <si>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</si>
  <si>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</si>
  <si>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</si>
  <si>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</si>
  <si>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</si>
  <si>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</si>
  <si>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</si>
  <si>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</si>
  <si>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</si>
  <si>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</si>
  <si>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</si>
  <si>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</si>
  <si>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</si>
  <si>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</si>
  <si>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</si>
  <si>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</si>
  <si>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</si>
  <si>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</si>
  <si>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</si>
  <si>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</si>
  <si>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</si>
  <si>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</si>
  <si>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</si>
  <si>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</si>
  <si>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</si>
  <si>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</si>
  <si>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</si>
  <si>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</si>
  <si>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</si>
  <si>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</si>
  <si>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</si>
  <si>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</si>
  <si>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</si>
  <si>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</si>
  <si>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</si>
  <si>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</si>
  <si>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</si>
  <si>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</si>
  <si>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</si>
  <si>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</si>
  <si>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</si>
  <si>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</si>
  <si>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</si>
  <si>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</si>
  <si>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</si>
  <si>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</si>
  <si>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</si>
  <si>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</si>
  <si>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</si>
  <si>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</si>
  <si>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</si>
  <si>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</si>
  <si>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</si>
  <si>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</si>
  <si>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</si>
  <si>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</si>
  <si>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</si>
  <si>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</si>
  <si>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</si>
  <si>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</si>
  <si>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</si>
  <si>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</si>
  <si>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</si>
  <si>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</si>
  <si>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</si>
  <si>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</si>
  <si>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</si>
  <si>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</si>
  <si>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</si>
  <si>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</si>
  <si>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</si>
  <si>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</si>
  <si>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</si>
  <si>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</si>
  <si>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</si>
  <si>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</si>
  <si>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</si>
  <si>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</si>
  <si>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</si>
  <si>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</si>
  <si>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</si>
  <si>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</si>
  <si>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</si>
  <si>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</si>
  <si>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</si>
  <si>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</si>
  <si>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</si>
  <si>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</si>
  <si>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</si>
  <si>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</si>
  <si>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</si>
  <si>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</si>
  <si>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</si>
  <si>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</si>
  <si>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</si>
  <si>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</si>
  <si>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</si>
  <si>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</si>
  <si>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</si>
  <si>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</si>
  <si>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</si>
  <si>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</si>
  <si>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</si>
  <si>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</si>
  <si>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</si>
  <si>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</si>
  <si>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</si>
  <si>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</si>
  <si>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</si>
  <si>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</si>
  <si>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</si>
  <si>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</si>
  <si>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</si>
  <si>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</si>
  <si>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</si>
  <si>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</si>
  <si>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</si>
  <si>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</si>
  <si>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</si>
  <si>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</si>
  <si>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</si>
  <si>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</si>
  <si>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</si>
  <si>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</si>
  <si>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</si>
  <si>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</si>
  <si>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</si>
  <si>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</si>
  <si>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</si>
  <si>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</si>
  <si>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</si>
  <si>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</si>
  <si>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</si>
  <si>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</si>
  <si>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</si>
  <si>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</si>
  <si>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</si>
  <si>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</si>
  <si>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</si>
  <si>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</si>
  <si>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</si>
  <si>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</si>
  <si>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</si>
  <si>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</si>
  <si>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</si>
  <si>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</si>
  <si>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</si>
  <si>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</si>
  <si>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</si>
  <si>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</si>
  <si>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</si>
  <si>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</si>
  <si>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</si>
  <si>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</si>
  <si>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</si>
  <si>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</si>
  <si>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</si>
  <si>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</si>
  <si>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</si>
  <si>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</si>
  <si>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</si>
  <si>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</si>
  <si>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</si>
  <si>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</si>
  <si>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</si>
  <si>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</si>
  <si>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</si>
  <si>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</si>
  <si>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</si>
  <si>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</si>
  <si>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</si>
  <si>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</si>
  <si>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</si>
  <si>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</si>
  <si>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</si>
  <si>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</si>
  <si>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</si>
  <si>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</si>
  <si>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</si>
  <si>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</si>
  <si>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</si>
  <si>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</si>
  <si>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</si>
  <si>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</si>
  <si>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</si>
  <si>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</si>
  <si>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</si>
  <si>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</si>
  <si>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</si>
  <si>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</si>
  <si>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</si>
  <si>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</si>
  <si>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</si>
  <si>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</si>
  <si>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</si>
  <si>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</si>
  <si>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</si>
  <si>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</si>
  <si>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</si>
  <si>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</si>
  <si>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</si>
  <si>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</si>
  <si>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</si>
  <si>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</si>
  <si>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</si>
  <si>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</si>
  <si>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</si>
  <si>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</si>
  <si>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</si>
  <si>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</si>
  <si>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</si>
  <si>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</si>
  <si>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</si>
  <si>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</si>
  <si>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</si>
  <si>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</si>
  <si>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</si>
  <si>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</si>
  <si>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</si>
  <si>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</si>
  <si>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</si>
  <si>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</si>
  <si>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</si>
  <si>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</si>
  <si>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</si>
  <si>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</si>
  <si>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</si>
  <si>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</si>
  <si>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</si>
  <si>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</si>
  <si>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</si>
  <si>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</si>
  <si>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</si>
  <si>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</si>
  <si>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</si>
  <si>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</si>
  <si>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</si>
  <si>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</si>
  <si>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</si>
  <si>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</si>
  <si>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</si>
  <si>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</si>
  <si>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</si>
  <si>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</si>
  <si>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</si>
  <si>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</si>
  <si>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</si>
  <si>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</si>
  <si>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</si>
  <si>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</si>
  <si>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</si>
  <si>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</si>
  <si>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</si>
  <si>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</si>
  <si>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</si>
  <si>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</si>
  <si>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</si>
  <si>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</si>
  <si>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</si>
  <si>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</si>
  <si>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</si>
  <si>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</si>
  <si>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</si>
  <si>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</si>
  <si>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</si>
  <si>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</si>
  <si>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</si>
  <si>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</si>
  <si>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</si>
  <si>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</si>
  <si>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</si>
  <si>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</si>
  <si>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</si>
  <si>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</si>
  <si>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</si>
  <si>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</si>
  <si>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</si>
  <si>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</si>
  <si>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</si>
  <si>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</si>
  <si>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</si>
  <si>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</si>
  <si>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</si>
  <si>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</si>
  <si>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</si>
  <si>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</si>
  <si>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</si>
  <si>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</si>
  <si>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</si>
  <si>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</si>
  <si>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</si>
  <si>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</si>
  <si>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</si>
  <si>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</si>
  <si>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</si>
  <si>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</si>
  <si>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</si>
  <si>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</si>
  <si>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</si>
  <si>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</si>
  <si>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</si>
  <si>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</si>
  <si>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</si>
  <si>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</si>
  <si>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</si>
  <si>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</si>
  <si>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</si>
  <si>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</si>
  <si>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</si>
  <si>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</si>
  <si>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</si>
  <si>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</si>
  <si>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</si>
  <si>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</si>
  <si>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</si>
  <si>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</si>
  <si>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</si>
  <si>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</si>
  <si>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</si>
  <si>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</si>
  <si>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</si>
  <si>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</si>
  <si>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</si>
  <si>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</si>
  <si>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</si>
  <si>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</si>
  <si>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</si>
  <si>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</si>
  <si>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</si>
  <si>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</si>
  <si>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</si>
  <si>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</si>
  <si>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</si>
  <si>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</si>
  <si>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</si>
  <si>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</si>
  <si>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</si>
  <si>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</si>
  <si>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</si>
  <si>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</si>
  <si>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</si>
  <si>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</si>
  <si>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</si>
  <si>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</si>
  <si>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</si>
  <si>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</si>
  <si>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</si>
  <si>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</si>
  <si>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</si>
  <si>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</si>
  <si>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</si>
  <si>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</si>
  <si>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</si>
  <si>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</si>
  <si>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</si>
  <si>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</si>
  <si>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</si>
  <si>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</si>
  <si>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</si>
  <si>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</si>
  <si>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</si>
  <si>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</si>
  <si>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</si>
  <si>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</si>
  <si>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</si>
  <si>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</si>
  <si>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</si>
  <si>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</si>
  <si>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</si>
  <si>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</si>
  <si>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</si>
  <si>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</si>
  <si>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</si>
  <si>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</si>
  <si>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</si>
  <si>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</si>
  <si>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</si>
  <si>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</si>
  <si>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</si>
  <si>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</si>
  <si>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</si>
  <si>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</si>
  <si>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</si>
  <si>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</si>
  <si>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</si>
  <si>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</si>
  <si>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</si>
  <si>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</si>
  <si>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</si>
  <si>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</si>
  <si>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</si>
  <si>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</si>
  <si>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</si>
  <si>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</si>
  <si>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</si>
  <si>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</si>
  <si>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</si>
  <si>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</si>
  <si>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</si>
  <si>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</si>
  <si>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</si>
  <si>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</si>
  <si>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</si>
  <si>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</si>
  <si>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</si>
  <si>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</si>
  <si>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</si>
  <si>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</si>
  <si>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</si>
  <si>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</si>
  <si>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</si>
  <si>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</si>
  <si>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</si>
  <si>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</si>
  <si>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</si>
  <si>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</si>
  <si>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</si>
  <si>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</si>
  <si>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</si>
  <si>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</si>
  <si>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</si>
  <si>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</si>
  <si>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</si>
  <si>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</si>
  <si>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</si>
  <si>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</si>
  <si>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</si>
  <si>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</si>
  <si>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</si>
  <si>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</si>
  <si>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</si>
  <si>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</si>
  <si>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</si>
  <si>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</si>
  <si>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</si>
  <si>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</si>
  <si>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</si>
  <si>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</si>
  <si>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</si>
  <si>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</si>
  <si>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</si>
  <si>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</si>
  <si>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</si>
  <si>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</si>
  <si>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</si>
  <si>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</si>
  <si>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</si>
  <si>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</si>
  <si>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</si>
  <si>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</si>
  <si>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</si>
  <si>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</si>
  <si>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</si>
  <si>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</si>
  <si>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</si>
  <si>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</si>
  <si>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</si>
  <si>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</si>
  <si>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</si>
  <si>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</si>
  <si>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</si>
  <si>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</si>
  <si>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</si>
  <si>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</si>
  <si>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</si>
  <si>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</si>
  <si>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</si>
  <si>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</si>
  <si>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</si>
  <si>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</si>
  <si>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</si>
  <si>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</si>
  <si>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</si>
  <si>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</si>
  <si>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</si>
  <si>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</si>
  <si>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</si>
  <si>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</si>
  <si>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</si>
  <si>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</si>
  <si>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</si>
  <si>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</si>
  <si>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</si>
  <si>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</si>
  <si>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</si>
  <si>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</si>
  <si>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</si>
  <si>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</si>
  <si>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</si>
  <si>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</si>
  <si>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</si>
  <si>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</si>
  <si>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</si>
  <si>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</si>
  <si>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</si>
  <si>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</si>
  <si>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</si>
  <si>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</si>
  <si>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</si>
  <si>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</si>
  <si>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</si>
  <si>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</si>
  <si>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</si>
  <si>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</si>
  <si>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</si>
  <si>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</si>
  <si>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</si>
  <si>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</si>
  <si>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</si>
  <si>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</si>
  <si>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</si>
  <si>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</si>
  <si>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</si>
  <si>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</si>
  <si>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</si>
  <si>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</si>
  <si>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</si>
  <si>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</si>
  <si>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</si>
  <si>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</si>
  <si>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</si>
  <si>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</si>
  <si>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</si>
  <si>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</si>
  <si>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</si>
  <si>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</si>
  <si>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</si>
  <si>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</si>
  <si>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</si>
  <si>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</si>
  <si>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</si>
  <si>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</si>
  <si>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</si>
  <si>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</si>
  <si>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</si>
  <si>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</si>
  <si>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</si>
  <si>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</si>
  <si>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</si>
  <si>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</si>
  <si>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</si>
  <si>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</si>
  <si>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</si>
  <si>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</si>
  <si>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</si>
  <si>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</si>
  <si>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</si>
  <si>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</si>
  <si>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</si>
  <si>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</si>
  <si>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</si>
  <si>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</si>
  <si>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</si>
  <si>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</si>
  <si>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</si>
  <si>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</si>
  <si>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</si>
  <si>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</si>
  <si>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</si>
  <si>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</si>
  <si>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</si>
  <si>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</si>
  <si>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</si>
  <si>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</si>
  <si>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</si>
  <si>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</si>
  <si>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</si>
  <si>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</si>
  <si>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</si>
  <si>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</si>
  <si>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</si>
  <si>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</si>
  <si>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</si>
  <si>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</si>
  <si>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</si>
  <si>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</si>
  <si>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</si>
  <si>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</si>
  <si>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</si>
  <si>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</si>
  <si>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</si>
  <si>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</si>
  <si>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</si>
  <si>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</si>
  <si>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</si>
  <si>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</si>
  <si>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</si>
  <si>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</si>
  <si>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</si>
  <si>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</si>
  <si>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</si>
  <si>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</si>
  <si>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</si>
  <si>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</si>
  <si>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</si>
  <si>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</si>
  <si>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</si>
  <si>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</si>
  <si>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</si>
  <si>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</si>
  <si>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</si>
  <si>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</si>
  <si>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</si>
  <si>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</si>
  <si>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</si>
  <si>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</si>
  <si>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</si>
  <si>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</si>
  <si>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</si>
  <si>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</si>
  <si>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</si>
  <si>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</si>
  <si>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</si>
  <si>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</si>
  <si>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</si>
  <si>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</si>
  <si>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</si>
  <si>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</si>
  <si>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</si>
  <si>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</si>
  <si>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</si>
  <si>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</si>
  <si>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</si>
  <si>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</si>
  <si>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</si>
  <si>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</si>
  <si>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</si>
  <si>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</si>
  <si>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</si>
  <si>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</si>
  <si>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</si>
  <si>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</si>
  <si>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</si>
  <si>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</si>
  <si>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</si>
  <si>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</si>
  <si>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</si>
  <si>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</si>
  <si>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</si>
  <si>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</si>
  <si>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</si>
  <si>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</si>
  <si>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</si>
  <si>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</si>
  <si>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</si>
  <si>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</si>
  <si>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</si>
  <si>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</si>
  <si>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</si>
  <si>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</si>
  <si>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</si>
  <si>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</si>
  <si>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</si>
  <si>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</si>
  <si>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</si>
  <si>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</si>
  <si>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</si>
  <si>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</si>
  <si>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</si>
  <si>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</si>
  <si>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</si>
  <si>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</si>
  <si>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</si>
  <si>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</si>
  <si>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</si>
  <si>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</si>
  <si>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</si>
  <si>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</si>
  <si>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</si>
  <si>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</si>
  <si>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</si>
  <si>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</si>
  <si>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</si>
  <si>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</si>
  <si>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</si>
  <si>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</si>
  <si>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</si>
  <si>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</si>
  <si>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</si>
  <si>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</si>
  <si>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</si>
  <si>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</si>
  <si>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</si>
  <si>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</si>
  <si>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</si>
  <si>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</si>
  <si>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</si>
  <si>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</si>
  <si>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</si>
  <si>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</si>
  <si>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</si>
  <si>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</si>
  <si>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</si>
  <si>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</si>
  <si>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</si>
  <si>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</si>
  <si>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</si>
  <si>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</si>
  <si>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</si>
  <si>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</si>
  <si>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</si>
  <si>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</si>
  <si>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</si>
  <si>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</si>
  <si>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</si>
  <si>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</si>
  <si>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</si>
  <si>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</si>
  <si>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</si>
  <si>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</si>
  <si>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</si>
  <si>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</si>
  <si>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</si>
  <si>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</si>
  <si>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</si>
  <si>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</si>
  <si>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</si>
  <si>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</si>
  <si>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</si>
  <si>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</si>
  <si>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</si>
  <si>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</si>
  <si>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</si>
  <si>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</si>
  <si>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</si>
  <si>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</si>
  <si>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</si>
  <si>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</si>
  <si>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</si>
  <si>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</si>
  <si>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</si>
  <si>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</si>
  <si>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</si>
  <si>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</si>
  <si>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</si>
  <si>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</si>
  <si>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</si>
  <si>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</si>
  <si>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</si>
  <si>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</si>
  <si>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</si>
  <si>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</si>
  <si>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</si>
  <si>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</si>
  <si>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</si>
  <si>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</si>
  <si>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</si>
  <si>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</si>
  <si>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</si>
  <si>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</si>
  <si>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</si>
  <si>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</si>
  <si>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</si>
  <si>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</si>
  <si>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</si>
  <si>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</si>
  <si>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</si>
  <si>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</si>
  <si>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</si>
  <si>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</si>
  <si>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</si>
  <si>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</si>
  <si>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</si>
  <si>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</si>
  <si>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</si>
  <si>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</si>
  <si>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</si>
  <si>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</si>
  <si>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</si>
  <si>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</si>
  <si>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</si>
  <si>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</si>
  <si>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</si>
  <si>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</si>
  <si>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</si>
  <si>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</si>
  <si>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</si>
  <si>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</si>
  <si>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</si>
  <si>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</si>
  <si>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</si>
  <si>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</si>
  <si>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</si>
  <si>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</si>
  <si>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</si>
  <si>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</si>
  <si>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</si>
  <si>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</si>
  <si>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</si>
  <si>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</si>
  <si>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</si>
  <si>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</si>
  <si>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</si>
  <si>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</si>
  <si>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</si>
  <si>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</si>
  <si>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</si>
  <si>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</si>
  <si>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</si>
  <si>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</si>
  <si>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</si>
  <si>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</si>
  <si>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</si>
  <si>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</si>
  <si>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</si>
  <si>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</si>
  <si>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</si>
  <si>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</si>
  <si>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</si>
  <si>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</si>
  <si>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</si>
  <si>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</si>
  <si>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</si>
  <si>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</si>
  <si>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</si>
  <si>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</si>
  <si>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</si>
  <si>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</si>
  <si>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</si>
  <si>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</si>
  <si>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</si>
  <si>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</si>
  <si>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</si>
  <si>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</si>
  <si>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</si>
  <si>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</si>
  <si>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</si>
  <si>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</si>
  <si>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</si>
  <si>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</si>
  <si>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</si>
  <si>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</si>
  <si>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</si>
  <si>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</si>
  <si>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</si>
  <si>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</si>
  <si>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</si>
  <si>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</si>
  <si>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</si>
  <si>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</si>
  <si>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</si>
  <si>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</si>
  <si>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</si>
  <si>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</si>
  <si>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</si>
  <si>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</si>
  <si>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</si>
  <si>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</si>
  <si>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</si>
  <si>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</si>
  <si>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</si>
  <si>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</si>
  <si>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</si>
  <si>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</si>
  <si>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</si>
  <si>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</si>
  <si>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</si>
  <si>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</si>
  <si>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</si>
  <si>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</si>
  <si>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</si>
  <si>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</si>
  <si>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</si>
  <si>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</si>
  <si>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</si>
  <si>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</si>
  <si>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</si>
  <si>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</si>
  <si>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</si>
  <si>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</si>
  <si>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</si>
  <si>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</si>
  <si>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</si>
  <si>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</si>
  <si>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</si>
  <si>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</si>
  <si>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</si>
  <si>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</si>
  <si>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</si>
  <si>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</si>
  <si>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</si>
  <si>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</si>
  <si>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</si>
  <si>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</si>
  <si>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</si>
  <si>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</si>
  <si>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</si>
  <si>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</si>
  <si>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</si>
  <si>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</si>
  <si>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</si>
  <si>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</si>
  <si>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</si>
  <si>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</si>
  <si>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</si>
  <si>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</si>
  <si>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</si>
  <si>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</si>
  <si>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</si>
  <si>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</si>
  <si>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</si>
  <si>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</si>
  <si>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</si>
  <si>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</si>
  <si>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</si>
  <si>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</si>
  <si>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</si>
  <si>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</si>
  <si>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</si>
  <si>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</si>
  <si>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</si>
  <si>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</si>
  <si>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</si>
  <si>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</si>
  <si>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</si>
  <si>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</si>
  <si>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</si>
  <si>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</si>
  <si>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</si>
  <si>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</si>
  <si>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</si>
  <si>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</si>
  <si>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</si>
  <si>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</si>
  <si>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</si>
  <si>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</si>
  <si>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</si>
  <si>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</si>
  <si>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</si>
  <si>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</si>
  <si>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</si>
  <si>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</si>
  <si>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</si>
  <si>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</si>
  <si>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</si>
  <si>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</si>
  <si>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</si>
  <si>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</si>
  <si>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</si>
  <si>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</si>
  <si>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</si>
  <si>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</si>
  <si>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</si>
  <si>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</si>
  <si>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</si>
  <si>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</si>
  <si>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</si>
  <si>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</si>
  <si>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</si>
  <si>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</si>
  <si>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</si>
  <si>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</si>
  <si>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</si>
  <si>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</si>
  <si>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</si>
  <si>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</si>
  <si>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</si>
  <si>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</si>
  <si>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</si>
  <si>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</si>
  <si>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</si>
  <si>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</si>
  <si>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</si>
  <si>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</si>
  <si>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</si>
  <si>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</si>
  <si>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</si>
  <si>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</si>
  <si>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</si>
  <si>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</si>
  <si>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</si>
  <si>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</si>
  <si>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</si>
  <si>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</si>
  <si>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</si>
  <si>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</si>
  <si>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</si>
  <si>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</si>
  <si>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</si>
  <si>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</si>
  <si>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</si>
  <si>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</si>
  <si>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</si>
  <si>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</si>
  <si>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</si>
  <si>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</si>
  <si>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</si>
  <si>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</si>
  <si>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</si>
  <si>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</si>
  <si>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</si>
  <si>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</si>
  <si>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</si>
  <si>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</si>
  <si>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</si>
  <si>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</si>
  <si>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</si>
  <si>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</si>
  <si>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</si>
  <si>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</si>
  <si>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</si>
  <si>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</si>
  <si>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</si>
  <si>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</si>
  <si>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</si>
  <si>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</si>
  <si>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</si>
  <si>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</si>
  <si>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</si>
  <si>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</si>
  <si>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</si>
  <si>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</si>
  <si>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</si>
  <si>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</si>
  <si>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</si>
  <si>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</si>
  <si>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</si>
  <si>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</si>
  <si>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</si>
  <si>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</si>
  <si>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</si>
  <si>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</si>
  <si>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</si>
  <si>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</si>
  <si>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</si>
  <si>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</si>
  <si>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</si>
  <si>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</si>
  <si>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</si>
  <si>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</si>
  <si>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</si>
  <si>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</si>
  <si>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</si>
  <si>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</si>
  <si>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</si>
  <si>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</si>
  <si>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</si>
  <si>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</si>
  <si>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</si>
  <si>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</si>
  <si>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</si>
  <si>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</si>
  <si>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</si>
  <si>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</si>
  <si>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</si>
  <si>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</si>
  <si>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</si>
  <si>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</si>
  <si>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</si>
  <si>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</si>
  <si>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</si>
  <si>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</si>
  <si>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</si>
  <si>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</si>
  <si>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</si>
  <si>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</si>
  <si>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</si>
  <si>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</si>
  <si>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</si>
  <si>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</si>
  <si>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</si>
  <si>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</si>
  <si>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</si>
  <si>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</si>
  <si>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</si>
  <si>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</si>
  <si>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</si>
  <si>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</si>
  <si>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</si>
  <si>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</si>
  <si>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</si>
  <si>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</si>
  <si>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</si>
  <si>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</si>
  <si>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</si>
  <si>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</si>
  <si>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</si>
  <si>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</si>
  <si>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</si>
  <si>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</si>
  <si>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</si>
  <si>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</si>
  <si>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</si>
  <si>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</si>
  <si>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</si>
  <si>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</si>
  <si>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</si>
  <si>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</si>
  <si>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</si>
  <si>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</si>
  <si>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</si>
  <si>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</si>
  <si>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</si>
  <si>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</si>
  <si>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</si>
  <si>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</si>
  <si>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</si>
  <si>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</si>
  <si>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</si>
  <si>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</si>
  <si>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</si>
  <si>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</si>
  <si>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</si>
  <si>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</si>
  <si>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</si>
  <si>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</si>
  <si>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</si>
  <si>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</si>
  <si>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</si>
  <si>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</si>
  <si>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</si>
  <si>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</si>
  <si>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</si>
  <si>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</si>
  <si>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</si>
  <si>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</si>
  <si>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</si>
  <si>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</si>
  <si>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</si>
  <si>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</si>
  <si>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</si>
  <si>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</si>
  <si>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</si>
  <si>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</si>
  <si>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</si>
  <si>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</si>
  <si>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</si>
  <si>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</si>
  <si>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</si>
  <si>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</si>
  <si>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</si>
  <si>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</si>
  <si>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</si>
  <si>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</si>
  <si>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</si>
  <si>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</si>
  <si>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</si>
  <si>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</si>
  <si>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</si>
  <si>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</si>
  <si>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</si>
  <si>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</si>
  <si>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</si>
  <si>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</si>
  <si>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</si>
  <si>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</si>
  <si>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</si>
  <si>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</si>
  <si>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</si>
  <si>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</si>
  <si>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</si>
  <si>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</si>
  <si>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</si>
  <si>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</si>
  <si>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</si>
  <si>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</si>
  <si>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</si>
  <si>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</si>
  <si>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</si>
  <si>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</si>
  <si>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</si>
  <si>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</si>
  <si>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</si>
  <si>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</si>
  <si>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</si>
  <si>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</si>
  <si>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</si>
  <si>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</si>
  <si>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</si>
  <si>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</si>
  <si>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</si>
  <si>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</si>
  <si>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</si>
  <si>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</si>
  <si>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</si>
  <si>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</si>
  <si>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</si>
  <si>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</si>
  <si>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</si>
  <si>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</si>
  <si>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</si>
  <si>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</si>
  <si>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</si>
  <si>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</si>
  <si>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</si>
  <si>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</si>
  <si>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</si>
  <si>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</si>
  <si>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</si>
  <si>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</si>
  <si>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</si>
  <si>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</si>
  <si>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</si>
  <si>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</si>
  <si>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</si>
  <si>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</si>
  <si>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</si>
  <si>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</si>
  <si>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</si>
  <si>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</si>
  <si>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</si>
  <si>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</si>
  <si>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</si>
  <si>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</si>
  <si>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</si>
  <si>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</si>
  <si>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</si>
  <si>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</si>
  <si>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</si>
  <si>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</si>
  <si>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</si>
  <si>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</si>
  <si>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</si>
  <si>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</si>
  <si>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</si>
  <si>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</si>
  <si>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</si>
  <si>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</si>
  <si>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</si>
  <si>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</si>
  <si>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</si>
  <si>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</si>
  <si>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</si>
  <si>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</si>
  <si>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</si>
  <si>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</si>
  <si>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</si>
  <si>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</si>
  <si>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</si>
  <si>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</si>
  <si>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</si>
  <si>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</si>
  <si>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</si>
  <si>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</si>
  <si>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</si>
  <si>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</si>
  <si>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</si>
  <si>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</si>
  <si>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</si>
  <si>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</si>
  <si>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</si>
  <si>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</si>
  <si>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</si>
  <si>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</si>
  <si>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</si>
  <si>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</si>
  <si>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</si>
  <si>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</si>
  <si>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</si>
  <si>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</si>
  <si>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</si>
  <si>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</si>
  <si>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</si>
  <si>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</si>
  <si>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</si>
  <si>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</si>
  <si>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</si>
  <si>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</si>
  <si>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</si>
  <si>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</si>
  <si>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</si>
  <si>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</si>
  <si>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</si>
  <si>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</si>
  <si>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</si>
  <si>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</si>
  <si>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</si>
  <si>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</si>
  <si>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</si>
  <si>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</si>
  <si>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</si>
  <si>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</si>
  <si>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</si>
  <si>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</si>
  <si>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</si>
  <si>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</si>
  <si>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</si>
  <si>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</si>
  <si>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</si>
  <si>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</si>
  <si>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</si>
  <si>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</si>
  <si>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</si>
  <si>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</si>
  <si>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</si>
  <si>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</si>
  <si>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</si>
  <si>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</si>
  <si>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</si>
  <si>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</si>
  <si>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</si>
  <si>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</si>
  <si>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</si>
  <si>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</si>
  <si>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</si>
  <si>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</si>
  <si>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</si>
  <si>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</si>
  <si>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</si>
  <si>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</si>
  <si>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</si>
  <si>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</si>
  <si>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</si>
  <si>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</si>
  <si>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</si>
  <si>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</si>
  <si>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</si>
  <si>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</si>
  <si>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</si>
  <si>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</si>
  <si>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</si>
  <si>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</si>
  <si>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</si>
  <si>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</si>
  <si>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</si>
  <si>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</si>
  <si>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</si>
  <si>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</si>
  <si>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</si>
  <si>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</si>
  <si>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</si>
  <si>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</si>
  <si>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</si>
  <si>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</si>
  <si>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</si>
  <si>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</si>
  <si>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</si>
  <si>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</si>
  <si>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</si>
  <si>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</si>
  <si>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</si>
  <si>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</si>
  <si>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</si>
  <si>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</si>
  <si>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</si>
  <si>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</si>
  <si>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</si>
  <si>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</si>
  <si>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</si>
  <si>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</si>
  <si>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</si>
  <si>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</si>
  <si>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</si>
  <si>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</si>
  <si>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</si>
  <si>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</si>
  <si>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</si>
  <si>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</si>
  <si>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</si>
  <si>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</si>
  <si>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</si>
  <si>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</si>
  <si>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</si>
  <si>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</si>
  <si>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</si>
  <si>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</si>
  <si>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</si>
  <si>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</si>
  <si>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</si>
  <si>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</si>
  <si>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</si>
  <si>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</si>
  <si>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</si>
  <si>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</si>
  <si>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</si>
  <si>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</si>
  <si>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</si>
  <si>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</si>
  <si>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</si>
  <si>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</si>
  <si>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</si>
  <si>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</si>
  <si>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</si>
  <si>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</si>
  <si>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</si>
  <si>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</si>
  <si>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</si>
  <si>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</si>
  <si>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</si>
  <si>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</si>
  <si>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</si>
  <si>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</si>
  <si>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</si>
  <si>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</si>
  <si>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</si>
  <si>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</si>
  <si>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</si>
  <si>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</si>
  <si>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</si>
  <si>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</si>
  <si>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</si>
  <si>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</si>
  <si>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</si>
  <si>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</si>
  <si>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</si>
  <si>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</si>
  <si>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</si>
  <si>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</si>
  <si>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</si>
  <si>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</si>
  <si>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</si>
  <si>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</si>
  <si>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</si>
  <si>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</si>
  <si>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</si>
  <si>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</si>
  <si>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</si>
  <si>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</si>
  <si>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</si>
  <si>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</si>
  <si>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</si>
  <si>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</si>
  <si>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</si>
  <si>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</si>
  <si>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</si>
  <si>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</si>
  <si>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</si>
  <si>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</si>
  <si>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</si>
  <si>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</si>
  <si>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</si>
  <si>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</si>
  <si>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</si>
  <si>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</si>
  <si>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</si>
  <si>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</si>
  <si>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</si>
  <si>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</si>
  <si>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</si>
  <si>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</si>
  <si>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</si>
  <si>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</si>
  <si>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</si>
  <si>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</si>
  <si>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</si>
  <si>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</si>
  <si>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</si>
  <si>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</si>
  <si>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</si>
  <si>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</si>
  <si>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</si>
  <si>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</si>
  <si>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</si>
  <si>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</si>
  <si>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</si>
  <si>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</si>
  <si>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</si>
  <si>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</si>
  <si>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</si>
  <si>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</si>
  <si>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</si>
  <si>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</si>
  <si>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</si>
  <si>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</si>
  <si>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</si>
  <si>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</si>
  <si>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</si>
  <si>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</si>
  <si>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</si>
  <si>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</si>
  <si>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</si>
  <si>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</si>
  <si>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</si>
  <si>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</si>
  <si>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</si>
  <si>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</si>
  <si>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</si>
  <si>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</si>
  <si>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</si>
  <si>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</si>
  <si>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</si>
  <si>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</si>
  <si>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</si>
  <si>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</si>
  <si>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</si>
  <si>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</si>
  <si>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</si>
  <si>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</si>
  <si>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</si>
  <si>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</si>
  <si>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</si>
  <si>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</si>
  <si>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</si>
  <si>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</si>
  <si>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</si>
  <si>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</si>
  <si>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</si>
  <si>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</si>
  <si>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</si>
  <si>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</si>
  <si>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</si>
  <si>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</si>
  <si>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</si>
  <si>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</si>
  <si>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</si>
  <si>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</si>
  <si>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</si>
  <si>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</si>
  <si>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</si>
  <si>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</si>
  <si>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</si>
  <si>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</si>
  <si>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</si>
  <si>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</si>
  <si>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</si>
  <si>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</si>
  <si>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</si>
  <si>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</si>
  <si>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</si>
  <si>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</si>
  <si>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</si>
  <si>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</si>
  <si>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</si>
  <si>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</si>
  <si>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</si>
  <si>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</si>
  <si>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</si>
  <si>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</si>
  <si>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</si>
  <si>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</si>
  <si>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</si>
  <si>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</si>
  <si>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</si>
  <si>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</si>
  <si>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</si>
  <si>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</si>
  <si>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</si>
  <si>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</si>
  <si>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</si>
  <si>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</si>
  <si>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</si>
  <si>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</si>
  <si>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</si>
  <si>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</si>
  <si>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</si>
  <si>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</si>
  <si>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</si>
  <si>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</si>
  <si>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</si>
  <si>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</si>
  <si>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</si>
  <si>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</si>
  <si>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</si>
  <si>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</si>
  <si>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</si>
  <si>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</si>
  <si>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</si>
  <si>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</si>
  <si>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</si>
  <si>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</si>
  <si>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</si>
  <si>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</si>
  <si>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</si>
  <si>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</si>
  <si>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</si>
  <si>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</si>
  <si>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</si>
  <si>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</si>
  <si>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</si>
  <si>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</si>
  <si>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</si>
  <si>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</si>
  <si>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</si>
  <si>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</si>
  <si>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</si>
  <si>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</si>
  <si>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</si>
  <si>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</si>
  <si>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</si>
  <si>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</si>
  <si>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</si>
  <si>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</si>
  <si>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</si>
  <si>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</si>
  <si>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</si>
  <si>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</si>
  <si>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</si>
  <si>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</si>
  <si>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</si>
  <si>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</si>
  <si>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</si>
  <si>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</si>
  <si>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</si>
  <si>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</si>
  <si>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</si>
  <si>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</si>
  <si>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</si>
  <si>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</si>
  <si>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</si>
  <si>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</si>
  <si>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</si>
  <si>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</si>
  <si>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</si>
  <si>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</si>
  <si>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</si>
  <si>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</si>
  <si>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</si>
  <si>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</si>
  <si>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</si>
  <si>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</si>
  <si>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</si>
  <si>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</si>
  <si>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</si>
  <si>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</si>
  <si>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</si>
  <si>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</si>
  <si>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</si>
  <si>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</si>
  <si>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</si>
  <si>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</si>
  <si>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</si>
  <si>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</si>
  <si>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</si>
  <si>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</si>
  <si>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</si>
  <si>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</si>
  <si>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</si>
  <si>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</si>
  <si>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</si>
  <si>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</si>
  <si>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</si>
  <si>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</si>
  <si>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</si>
  <si>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</si>
  <si>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</si>
  <si>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</si>
  <si>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</si>
  <si>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</si>
  <si>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</si>
  <si>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</si>
  <si>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</si>
  <si>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</si>
  <si>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</si>
  <si>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</si>
  <si>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</si>
  <si>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</si>
  <si>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</si>
  <si>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</si>
  <si>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</si>
  <si>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</si>
  <si>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</si>
  <si>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</si>
  <si>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</si>
  <si>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</si>
  <si>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</si>
  <si>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</si>
  <si>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</si>
  <si>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</si>
  <si>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</si>
  <si>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</si>
  <si>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</si>
  <si>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</si>
  <si>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</si>
  <si>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</si>
  <si>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</si>
  <si>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</si>
  <si>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</si>
  <si>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</si>
  <si>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</si>
  <si>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</si>
  <si>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</si>
  <si>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</si>
  <si>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</si>
  <si>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</si>
  <si>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</si>
  <si>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</si>
  <si>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</si>
  <si>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</si>
  <si>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</si>
  <si>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</si>
  <si>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</si>
  <si>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</si>
  <si>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</si>
  <si>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</si>
  <si>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</si>
  <si>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</si>
  <si>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</si>
  <si>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</si>
  <si>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</si>
  <si>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</si>
  <si>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</si>
  <si>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</si>
  <si>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</si>
  <si>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</si>
  <si>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</si>
  <si>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</si>
  <si>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</si>
  <si>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</si>
  <si>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</si>
  <si>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</si>
  <si>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</si>
  <si>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</si>
  <si>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</si>
  <si>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</si>
  <si>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</si>
  <si>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</si>
  <si>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</si>
  <si>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</si>
  <si>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</si>
  <si>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</si>
  <si>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</si>
  <si>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</si>
  <si>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</si>
  <si>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</si>
  <si>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</si>
  <si>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</si>
  <si>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</si>
  <si>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</si>
  <si>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</si>
  <si>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</si>
  <si>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</si>
  <si>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</si>
  <si>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</si>
  <si>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</si>
  <si>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</si>
  <si>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</si>
  <si>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</si>
  <si>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</si>
  <si>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</si>
  <si>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</si>
  <si>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</si>
  <si>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</si>
  <si>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</si>
  <si>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</si>
  <si>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</si>
  <si>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</si>
  <si>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</si>
  <si>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</si>
  <si>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</si>
  <si>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</si>
  <si>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</si>
  <si>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</si>
  <si>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</si>
  <si>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</si>
  <si>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</si>
  <si>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</si>
  <si>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</si>
  <si>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</si>
  <si>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</si>
  <si>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</si>
  <si>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</si>
  <si>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</si>
  <si>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</si>
  <si>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</si>
  <si>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</si>
  <si>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</si>
  <si>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</si>
  <si>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</si>
  <si>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</si>
  <si>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</si>
  <si>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</si>
  <si>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</si>
  <si>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</si>
  <si>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</si>
  <si>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</si>
  <si>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</si>
  <si>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</si>
  <si>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</si>
  <si>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</si>
  <si>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</si>
  <si>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</si>
  <si>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</si>
  <si>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</si>
  <si>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</si>
  <si>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</si>
  <si>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</si>
  <si>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</si>
  <si>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</si>
  <si>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</si>
  <si>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</si>
  <si>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</si>
  <si>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</si>
  <si>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</si>
  <si>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</si>
  <si>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</si>
  <si>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</si>
  <si>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</si>
  <si>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</si>
  <si>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</si>
  <si>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</si>
  <si>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</si>
  <si>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</si>
  <si>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</si>
  <si>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</si>
  <si>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</si>
  <si>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</si>
  <si>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</si>
  <si>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</si>
  <si>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</si>
  <si>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</si>
  <si>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</si>
  <si>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</si>
  <si>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</si>
  <si>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</si>
  <si>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</si>
  <si>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</si>
  <si>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</si>
  <si>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</si>
  <si>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</si>
  <si>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</si>
  <si>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</si>
  <si>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</si>
  <si>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</si>
  <si>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</si>
  <si>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</si>
  <si>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</si>
  <si>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</si>
  <si>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</si>
  <si>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</si>
  <si>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</si>
  <si>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</si>
  <si>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</si>
  <si>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</si>
  <si>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</si>
  <si>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</si>
  <si>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</si>
  <si>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</si>
  <si>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</si>
  <si>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</si>
  <si>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</si>
  <si>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</si>
  <si>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</si>
  <si>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</si>
  <si>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</si>
  <si>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</si>
  <si>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</si>
  <si>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</si>
  <si>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</si>
  <si>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</si>
  <si>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</si>
  <si>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</si>
  <si>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</si>
  <si>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</si>
  <si>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</si>
  <si>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</si>
  <si>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</si>
  <si>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</si>
  <si>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</si>
  <si>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</si>
  <si>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</si>
  <si>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</si>
  <si>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</si>
  <si>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</si>
  <si>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</si>
  <si>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</si>
  <si>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</si>
  <si>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</si>
  <si>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</si>
  <si>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</si>
  <si>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</si>
  <si>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</si>
  <si>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</si>
  <si>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</si>
  <si>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</si>
  <si>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</si>
  <si>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</si>
  <si>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</si>
  <si>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</si>
  <si>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</si>
  <si>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</si>
  <si>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</si>
  <si>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</si>
  <si>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</si>
  <si>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</si>
  <si>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</si>
  <si>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</si>
  <si>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</si>
  <si>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</si>
  <si>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</si>
  <si>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</si>
  <si>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</si>
  <si>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</si>
  <si>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</si>
  <si>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</si>
  <si>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</si>
  <si>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</si>
  <si>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</si>
  <si>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</si>
  <si>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</si>
  <si>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</si>
  <si>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</si>
  <si>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</si>
  <si>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</si>
  <si>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</si>
  <si>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</si>
  <si>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</si>
  <si>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</si>
  <si>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</si>
  <si>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</si>
  <si>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</si>
  <si>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</si>
  <si>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</si>
  <si>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</si>
  <si>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</si>
  <si>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</si>
  <si>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</si>
  <si>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</si>
  <si>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</si>
  <si>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</si>
  <si>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</si>
  <si>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</si>
  <si>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</si>
  <si>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</si>
  <si>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</si>
  <si>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</si>
  <si>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</si>
  <si>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</si>
  <si>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</si>
  <si>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</si>
  <si>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</si>
  <si>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</si>
  <si>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</si>
  <si>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</si>
  <si>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</si>
  <si>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</si>
  <si>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</si>
  <si>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</si>
  <si>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</si>
  <si>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</si>
  <si>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</si>
  <si>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</si>
  <si>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</si>
  <si>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</si>
  <si>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</si>
  <si>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</si>
  <si>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</si>
  <si>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</si>
  <si>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</si>
  <si>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</si>
  <si>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</si>
  <si>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</si>
  <si>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</si>
  <si>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</si>
  <si>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</si>
  <si>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</si>
  <si>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</si>
  <si>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</si>
  <si>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</si>
  <si>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</si>
  <si>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</si>
  <si>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</si>
  <si>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</si>
  <si>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</si>
  <si>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</si>
  <si>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</si>
  <si>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</si>
  <si>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</si>
  <si>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</si>
  <si>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</si>
  <si>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</si>
  <si>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</si>
  <si>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</si>
  <si>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</si>
  <si>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</si>
  <si>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</si>
  <si>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</si>
  <si>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</si>
  <si>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</si>
  <si>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</si>
  <si>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</si>
  <si>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</si>
  <si>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</si>
  <si>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</si>
  <si>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</si>
  <si>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</si>
  <si>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</si>
  <si>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</si>
  <si>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</si>
  <si>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</si>
  <si>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</si>
  <si>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</si>
  <si>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</si>
  <si>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</si>
  <si>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</si>
  <si>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</si>
  <si>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</si>
  <si>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</si>
  <si>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</si>
  <si>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</si>
  <si>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</si>
  <si>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</si>
  <si>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</si>
  <si>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</si>
  <si>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</si>
  <si>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</si>
  <si>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</si>
  <si>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</si>
  <si>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</si>
  <si>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</si>
  <si>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</si>
  <si>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</si>
  <si>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</si>
  <si>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</si>
  <si>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</si>
  <si>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</si>
  <si>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</si>
  <si>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</si>
  <si>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</si>
  <si>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</si>
  <si>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</si>
  <si>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</si>
  <si>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</si>
  <si>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</si>
  <si>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</si>
  <si>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</si>
  <si>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</si>
  <si>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</si>
  <si>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</si>
  <si>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</si>
  <si>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</si>
  <si>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</si>
  <si>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</si>
  <si>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</si>
  <si>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</si>
  <si>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</si>
  <si>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</si>
  <si>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</si>
  <si>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</si>
  <si>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</si>
  <si>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</si>
  <si>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</si>
  <si>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</si>
  <si>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</si>
  <si>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</si>
  <si>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</si>
  <si>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</si>
  <si>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</si>
  <si>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</si>
  <si>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</si>
  <si>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</si>
  <si>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</si>
  <si>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</si>
  <si>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</si>
  <si>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</si>
  <si>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</si>
  <si>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</si>
  <si>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</si>
  <si>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</si>
  <si>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</si>
  <si>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</si>
  <si>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</si>
  <si>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</si>
  <si>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</si>
  <si>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</si>
  <si>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</si>
  <si>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</si>
  <si>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</si>
  <si>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</si>
  <si>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</si>
  <si>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</si>
  <si>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</si>
  <si>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</si>
  <si>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</si>
  <si>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</si>
  <si>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</si>
  <si>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</si>
  <si>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</si>
  <si>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</si>
  <si>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</si>
  <si>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</si>
  <si>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</si>
  <si>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</si>
  <si>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</si>
  <si>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</si>
  <si>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</si>
  <si>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</si>
  <si>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</si>
  <si>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</si>
  <si>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</si>
  <si>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</si>
  <si>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</si>
  <si>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</si>
  <si>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</si>
  <si>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</si>
  <si>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</si>
  <si>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</si>
  <si>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</si>
  <si>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</si>
  <si>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</si>
  <si>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</si>
  <si>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</si>
  <si>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</si>
  <si>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</si>
  <si>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</si>
  <si>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</si>
  <si>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</si>
  <si>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</si>
  <si>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</si>
  <si>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</si>
  <si>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</si>
  <si>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</si>
  <si>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</si>
  <si>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</si>
  <si>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</si>
  <si>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</si>
  <si>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</si>
  <si>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</si>
  <si>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</si>
  <si>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</si>
  <si>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</si>
  <si>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</si>
  <si>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</si>
  <si>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</si>
  <si>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</si>
  <si>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</si>
  <si>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</si>
  <si>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</si>
  <si>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</si>
  <si>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</si>
  <si>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</si>
  <si>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</si>
  <si>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</si>
  <si>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</si>
  <si>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</si>
  <si>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</si>
  <si>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</si>
  <si>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</si>
  <si>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</si>
  <si>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</si>
  <si>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</si>
  <si>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</si>
  <si>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</si>
  <si>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</si>
  <si>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</si>
  <si>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</si>
  <si>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</si>
  <si>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</si>
  <si>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</si>
  <si>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</si>
  <si>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</si>
  <si>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</si>
  <si>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</si>
  <si>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</si>
  <si>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</si>
  <si>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</si>
  <si>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</si>
  <si>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</si>
  <si>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</si>
  <si>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</si>
  <si>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</si>
  <si>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</si>
  <si>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</si>
  <si>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</si>
  <si>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</si>
  <si>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</si>
  <si>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</si>
  <si>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</si>
  <si>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</si>
  <si>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</si>
  <si>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</si>
  <si>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</si>
  <si>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</si>
  <si>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</si>
  <si>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</si>
  <si>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</si>
  <si>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</si>
  <si>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</si>
  <si>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</si>
  <si>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</si>
  <si>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</si>
  <si>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</si>
  <si>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</si>
  <si>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</si>
  <si>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</si>
  <si>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</si>
  <si>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</si>
  <si>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</si>
  <si>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</si>
  <si>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</si>
  <si>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</si>
  <si>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</si>
  <si>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</si>
  <si>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</si>
  <si>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</si>
  <si>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</si>
  <si>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</si>
  <si>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</si>
  <si>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</si>
  <si>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</si>
  <si>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</si>
  <si>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</si>
  <si>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</si>
  <si>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</si>
  <si>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</si>
  <si>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</si>
  <si>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</si>
  <si>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</si>
  <si>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</si>
  <si>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</si>
  <si>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</si>
  <si>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</si>
  <si>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</si>
  <si>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</si>
  <si>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</si>
  <si>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</si>
  <si>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</si>
  <si>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</si>
  <si>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</si>
  <si>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</si>
  <si>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</si>
  <si>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</si>
  <si>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</si>
  <si>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</si>
  <si>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</si>
  <si>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</si>
  <si>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</si>
  <si>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</si>
  <si>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</si>
  <si>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</si>
  <si>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</si>
  <si>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</si>
  <si>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</si>
  <si>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</si>
  <si>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</si>
  <si>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</si>
  <si>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</si>
  <si>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</si>
  <si>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</si>
  <si>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</si>
  <si>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</si>
  <si>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</si>
  <si>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</si>
  <si>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</si>
  <si>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</si>
  <si>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</si>
  <si>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</si>
  <si>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</si>
  <si>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</si>
  <si>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</si>
  <si>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</si>
  <si>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</si>
  <si>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</si>
  <si>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</si>
  <si>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</si>
  <si>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</si>
  <si>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</si>
  <si>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</si>
  <si>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</si>
  <si>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</si>
  <si>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</si>
  <si>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</si>
  <si>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</si>
  <si>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</si>
  <si>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</si>
  <si>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</si>
  <si>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</si>
  <si>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</si>
  <si>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</si>
  <si>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</si>
  <si>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</si>
  <si>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</si>
  <si>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</si>
  <si>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</si>
  <si>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</si>
  <si>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</si>
  <si>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</si>
  <si>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</si>
  <si>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</si>
  <si>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</si>
  <si>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</si>
  <si>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</si>
  <si>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</si>
  <si>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</si>
  <si>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</si>
  <si>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</si>
  <si>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</si>
  <si>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</si>
  <si>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</si>
  <si>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</si>
  <si>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</si>
  <si>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</si>
  <si>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</si>
  <si>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</si>
  <si>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</si>
  <si>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</si>
  <si>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</si>
  <si>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</si>
  <si>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</si>
  <si>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</si>
  <si>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</si>
  <si>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</si>
  <si>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</si>
  <si>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</si>
  <si>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</si>
  <si>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</si>
  <si>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</si>
  <si>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</si>
  <si>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</si>
  <si>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</si>
  <si>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</si>
  <si>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</si>
  <si>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</si>
  <si>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</si>
  <si>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</si>
  <si>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</si>
  <si>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</si>
  <si>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</si>
  <si>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</si>
  <si>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</si>
  <si>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</si>
  <si>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</si>
  <si>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</si>
  <si>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</si>
  <si>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</si>
  <si>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</si>
  <si>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</si>
  <si>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</si>
  <si>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</si>
  <si>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</si>
  <si>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</si>
  <si>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</si>
  <si>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</si>
  <si>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</si>
  <si>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</si>
  <si>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</si>
  <si>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</si>
  <si>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</si>
  <si>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</si>
  <si>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</si>
  <si>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</si>
  <si>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</si>
  <si>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</si>
  <si>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</si>
  <si>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</si>
  <si>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</si>
  <si>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</si>
  <si>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</si>
  <si>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</si>
  <si>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</si>
  <si>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</si>
  <si>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</si>
  <si>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</si>
  <si>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</si>
  <si>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</si>
  <si>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</si>
  <si>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</si>
  <si>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</si>
  <si>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</si>
  <si>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</si>
  <si>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</si>
  <si>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</si>
  <si>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</si>
  <si>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</si>
  <si>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</si>
  <si>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</si>
  <si>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</si>
  <si>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</si>
  <si>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</si>
  <si>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</si>
  <si>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</si>
  <si>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</si>
  <si>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</si>
  <si>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</si>
  <si>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</si>
  <si>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</si>
  <si>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</si>
  <si>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</si>
  <si>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</si>
  <si>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</si>
  <si>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</si>
  <si>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</si>
  <si>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</si>
  <si>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</si>
  <si>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</si>
  <si>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</si>
  <si>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</si>
  <si>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</si>
  <si>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</si>
  <si>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</si>
  <si>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</si>
  <si>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</si>
  <si>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</si>
  <si>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</si>
  <si>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</si>
  <si>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</si>
  <si>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</si>
  <si>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</si>
  <si>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</si>
  <si>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</si>
  <si>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</si>
  <si>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</si>
  <si>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</si>
  <si>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</si>
  <si>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</si>
  <si>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</si>
  <si>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</si>
  <si>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</si>
  <si>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</si>
  <si>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</si>
  <si>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</si>
  <si>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</si>
  <si>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</si>
  <si>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</si>
  <si>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</si>
  <si>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</si>
  <si>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</si>
  <si>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</si>
  <si>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</si>
  <si>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</si>
  <si>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</si>
  <si>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</si>
  <si>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</si>
  <si>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</si>
  <si>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</si>
  <si>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</si>
  <si>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</si>
  <si>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</si>
  <si>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</si>
  <si>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</si>
  <si>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</si>
  <si>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</si>
  <si>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</si>
  <si>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</si>
  <si>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</si>
  <si>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</si>
  <si>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</si>
  <si>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</si>
  <si>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</si>
  <si>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</si>
  <si>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</si>
  <si>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</si>
  <si>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</si>
  <si>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</si>
  <si>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</si>
  <si>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</si>
  <si>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</si>
  <si>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</si>
  <si>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</si>
  <si>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</si>
  <si>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</si>
  <si>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</si>
  <si>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</si>
  <si>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</si>
  <si>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</si>
  <si>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</si>
  <si>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</si>
  <si>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</si>
  <si>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</si>
  <si>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</si>
  <si>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</si>
  <si>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</si>
  <si>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</si>
  <si>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</si>
  <si>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</si>
  <si>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</si>
  <si>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</si>
  <si>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</si>
  <si>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</si>
  <si>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</si>
  <si>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</si>
  <si>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</si>
  <si>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</si>
  <si>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</si>
  <si>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</si>
  <si>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</si>
  <si>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</si>
  <si>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</si>
  <si>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</si>
  <si>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</si>
  <si>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</si>
  <si>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</si>
  <si>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</si>
  <si>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</si>
  <si>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</si>
  <si>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</si>
  <si>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</si>
  <si>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</si>
  <si>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</si>
  <si>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</si>
  <si>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</si>
  <si>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</si>
  <si>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</si>
  <si>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</si>
  <si>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</si>
  <si>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</si>
  <si>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</si>
  <si>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</si>
  <si>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</si>
  <si>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</si>
  <si>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</si>
  <si>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</si>
  <si>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</si>
  <si>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</si>
  <si>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</si>
  <si>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</si>
  <si>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</si>
  <si>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</si>
  <si>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</si>
  <si>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</si>
  <si>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</si>
  <si>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</si>
  <si>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</si>
  <si>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</si>
  <si>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</si>
  <si>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</si>
  <si>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</si>
  <si>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</si>
  <si>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</si>
  <si>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</si>
  <si>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</si>
  <si>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</si>
  <si>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</si>
  <si>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</si>
  <si>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</si>
  <si>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</si>
  <si>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</si>
  <si>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</si>
  <si>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</si>
  <si>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</si>
  <si>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</si>
  <si>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</si>
  <si>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</si>
  <si>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</si>
  <si>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</si>
  <si>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</si>
  <si>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</si>
  <si>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</si>
  <si>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</si>
  <si>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</si>
  <si>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</si>
  <si>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</si>
  <si>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</si>
  <si>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</si>
  <si>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</si>
  <si>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</si>
  <si>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</si>
  <si>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</si>
  <si>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</si>
  <si>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</si>
  <si>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</si>
  <si>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</si>
  <si>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</si>
  <si>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</si>
  <si>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</si>
  <si>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</si>
  <si>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</si>
  <si>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</si>
  <si>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</si>
  <si>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</si>
  <si>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</si>
  <si>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</si>
  <si>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</si>
  <si>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</si>
  <si>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</si>
  <si>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</si>
  <si>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</si>
  <si>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</si>
  <si>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</si>
  <si>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</si>
  <si>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</si>
  <si>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</si>
  <si>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</si>
  <si>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</si>
  <si>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</si>
  <si>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</si>
  <si>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</si>
  <si>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</si>
  <si>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</si>
  <si>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</si>
  <si>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</si>
  <si>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</si>
  <si>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</si>
  <si>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</si>
  <si>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</si>
  <si>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</si>
  <si>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</si>
  <si>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</si>
  <si>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</si>
  <si>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</si>
  <si>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</si>
  <si>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</si>
  <si>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</si>
  <si>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</si>
  <si>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</si>
  <si>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</si>
  <si>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</si>
  <si>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</si>
  <si>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</si>
  <si>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</si>
  <si>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</si>
  <si>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</si>
  <si>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</si>
  <si>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</si>
  <si>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</si>
  <si>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</si>
  <si>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</si>
  <si>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</si>
  <si>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</si>
  <si>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</si>
  <si>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</si>
  <si>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</si>
  <si>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</si>
  <si>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</si>
  <si>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</si>
  <si>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</si>
  <si>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</si>
  <si>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</si>
  <si>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</si>
  <si>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</si>
  <si>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</si>
  <si>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</si>
  <si>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</si>
  <si>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</si>
  <si>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</si>
  <si>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</si>
  <si>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</si>
  <si>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</si>
  <si>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</si>
  <si>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</si>
  <si>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</si>
  <si>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</si>
  <si>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</si>
  <si>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</si>
  <si>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</si>
  <si>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</si>
  <si>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</si>
  <si>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</si>
  <si>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</si>
  <si>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</si>
  <si>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</si>
  <si>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</si>
  <si>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</si>
  <si>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</si>
  <si>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</si>
  <si>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</si>
  <si>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</si>
  <si>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</si>
  <si>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</si>
  <si>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</si>
  <si>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</si>
  <si>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</si>
  <si>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</si>
  <si>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</si>
  <si>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</si>
  <si>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</si>
  <si>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</si>
  <si>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</si>
  <si>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</si>
  <si>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</si>
  <si>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</si>
  <si>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</si>
  <si>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</si>
  <si>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</si>
  <si>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</si>
  <si>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</si>
  <si>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</si>
  <si>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</si>
  <si>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</si>
  <si>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</si>
  <si>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</si>
  <si>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</si>
  <si>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</si>
  <si>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</si>
  <si>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</si>
  <si>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</si>
  <si>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</si>
  <si>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</si>
  <si>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</si>
  <si>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</si>
  <si>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</si>
  <si>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</si>
  <si>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</si>
  <si>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</si>
  <si>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</si>
  <si>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</si>
  <si>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</si>
  <si>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</si>
  <si>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</si>
  <si>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</si>
  <si>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</si>
  <si>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</si>
  <si>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</si>
  <si>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</si>
  <si>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</si>
  <si>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</si>
  <si>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</si>
  <si>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</si>
  <si>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</si>
  <si>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</si>
  <si>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</si>
  <si>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</si>
  <si>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</si>
  <si>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</si>
  <si>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</si>
  <si>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</si>
  <si>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</si>
  <si>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</si>
  <si>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</si>
  <si>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</si>
  <si>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</si>
  <si>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</si>
  <si>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</si>
  <si>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</si>
  <si>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</si>
  <si>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</si>
  <si>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</si>
  <si>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</si>
  <si>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</si>
  <si>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</si>
  <si>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</si>
  <si>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</si>
  <si>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</si>
  <si>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</si>
  <si>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</si>
  <si>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</si>
  <si>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</si>
  <si>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</si>
  <si>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</si>
  <si>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</si>
  <si>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</si>
  <si>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</si>
  <si>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</si>
  <si>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</si>
  <si>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</si>
  <si>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</si>
  <si>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</si>
  <si>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</si>
  <si>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</si>
  <si>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</si>
  <si>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</si>
  <si>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</si>
  <si>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</si>
  <si>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</si>
  <si>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</si>
  <si>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</si>
  <si>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</si>
  <si>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</si>
  <si>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</si>
  <si>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</si>
  <si>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</si>
  <si>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</si>
  <si>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</si>
  <si>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</si>
  <si>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</si>
  <si>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</si>
  <si>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</si>
  <si>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</si>
  <si>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</si>
  <si>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</si>
  <si>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</si>
  <si>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</si>
  <si>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</si>
  <si>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</si>
  <si>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</si>
  <si>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</si>
  <si>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</si>
  <si>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</si>
  <si>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</si>
  <si>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</si>
  <si>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</si>
  <si>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</si>
  <si>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</si>
  <si>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</si>
  <si>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</si>
  <si>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</si>
  <si>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</si>
  <si>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</si>
  <si>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</si>
  <si>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</si>
  <si>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</si>
  <si>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</si>
  <si>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</si>
  <si>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</si>
  <si>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</si>
  <si>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</si>
  <si>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</si>
  <si>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</si>
  <si>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</si>
  <si>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</si>
  <si>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</si>
  <si>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</si>
  <si>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</si>
  <si>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</si>
  <si>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</si>
  <si>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</si>
  <si>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</si>
  <si>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</si>
  <si>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</si>
  <si>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</si>
  <si>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</si>
  <si>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</si>
  <si>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</si>
  <si>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</si>
  <si>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</si>
  <si>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</si>
  <si>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</si>
  <si>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</si>
  <si>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</si>
  <si>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</si>
  <si>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</si>
  <si>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</si>
  <si>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</si>
  <si>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</si>
  <si>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</si>
  <si>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</si>
  <si>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</si>
  <si>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</si>
  <si>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</si>
  <si>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</si>
  <si>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</si>
  <si>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</si>
  <si>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</si>
  <si>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</si>
  <si>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</si>
  <si>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</si>
  <si>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</si>
  <si>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</si>
  <si>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</si>
  <si>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</si>
  <si>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</si>
  <si>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</si>
  <si>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</si>
  <si>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</si>
  <si>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</si>
  <si>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</si>
  <si>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</si>
  <si>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</si>
  <si>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</si>
  <si>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</si>
  <si>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</si>
  <si>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</si>
  <si>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</si>
  <si>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</si>
  <si>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</si>
  <si>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</si>
  <si>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</si>
  <si>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</si>
  <si>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</si>
  <si>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</si>
  <si>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</si>
  <si>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</si>
  <si>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</si>
  <si>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</si>
  <si>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</si>
  <si>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</si>
  <si>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</si>
  <si>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</si>
  <si>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</si>
  <si>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</si>
  <si>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</si>
  <si>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</si>
  <si>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</si>
  <si>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</si>
  <si>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</si>
  <si>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</si>
  <si>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</si>
  <si>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</si>
  <si>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</si>
  <si>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</si>
  <si>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</si>
  <si>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</si>
  <si>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</si>
  <si>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</si>
  <si>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</si>
  <si>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</si>
  <si>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</si>
  <si>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</si>
  <si>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</si>
  <si>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</si>
  <si>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</si>
  <si>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</si>
  <si>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</si>
  <si>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</si>
  <si>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</si>
  <si>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</si>
  <si>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</si>
  <si>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</si>
  <si>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</si>
  <si>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</si>
  <si>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</si>
  <si>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</si>
  <si>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</si>
  <si>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</si>
  <si>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</si>
  <si>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</si>
  <si>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</si>
  <si>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</si>
  <si>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</si>
  <si>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</si>
  <si>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</si>
  <si>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</si>
  <si>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</si>
  <si>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</si>
  <si>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</si>
  <si>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</si>
  <si>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</si>
  <si>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</si>
  <si>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</si>
  <si>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</si>
  <si>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</si>
  <si>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</si>
  <si>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</si>
  <si>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</si>
  <si>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</si>
  <si>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</si>
  <si>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</si>
  <si>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</si>
  <si>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</si>
  <si>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</si>
  <si>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</si>
  <si>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</si>
  <si>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</si>
  <si>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</si>
  <si>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</si>
  <si>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</si>
  <si>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</si>
  <si>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</si>
  <si>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</si>
  <si>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</si>
  <si>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</si>
  <si>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</si>
  <si>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</si>
  <si>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</si>
  <si>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</si>
  <si>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</si>
  <si>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</si>
  <si>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</si>
  <si>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</si>
  <si>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</si>
  <si>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</si>
  <si>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</si>
  <si>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</si>
  <si>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</si>
  <si>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</si>
  <si>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</si>
  <si>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</si>
  <si>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</si>
  <si>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</si>
  <si>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</si>
  <si>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</si>
  <si>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</si>
  <si>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</si>
  <si>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</si>
  <si>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</si>
  <si>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</si>
  <si>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</si>
  <si>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</si>
  <si>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</si>
  <si>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</si>
  <si>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</si>
  <si>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</si>
  <si>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</si>
  <si>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</si>
  <si>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</si>
  <si>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</si>
  <si>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</si>
  <si>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</si>
  <si>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</si>
  <si>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</si>
  <si>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</si>
  <si>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</si>
  <si>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</si>
  <si>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</si>
  <si>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</si>
  <si>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</si>
  <si>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</si>
  <si>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</si>
  <si>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</si>
  <si>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</si>
  <si>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</si>
  <si>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</si>
  <si>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</si>
  <si>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</si>
  <si>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</si>
  <si>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</si>
  <si>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</si>
  <si>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</si>
  <si>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</si>
  <si>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</si>
  <si>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</si>
  <si>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</si>
  <si>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</si>
  <si>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</si>
  <si>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</si>
  <si>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</si>
  <si>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</si>
  <si>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</si>
  <si>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</si>
  <si>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</si>
  <si>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</si>
  <si>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</si>
  <si>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</si>
  <si>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</si>
  <si>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</si>
  <si>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</si>
  <si>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</si>
  <si>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</si>
  <si>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</si>
  <si>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</si>
  <si>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</si>
  <si>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</si>
  <si>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</si>
  <si>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</si>
  <si>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</si>
  <si>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</si>
  <si>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</si>
  <si>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</si>
  <si>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</si>
  <si>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</si>
  <si>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</si>
  <si>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</si>
  <si>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</si>
  <si>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</si>
  <si>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</si>
  <si>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</si>
  <si>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</si>
  <si>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</si>
  <si>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</si>
  <si>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</si>
  <si>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</si>
  <si>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</si>
  <si>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</si>
  <si>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</si>
  <si>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</si>
  <si>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</si>
  <si>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</si>
  <si>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</si>
  <si>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</si>
  <si>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</si>
  <si>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</si>
  <si>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</si>
  <si>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</si>
  <si>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</si>
  <si>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</si>
  <si>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</si>
  <si>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</si>
  <si>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</si>
  <si>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</si>
  <si>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</si>
  <si>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</si>
  <si>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</si>
  <si>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</si>
  <si>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</si>
  <si>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</si>
  <si>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</si>
  <si>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</si>
  <si>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</si>
  <si>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</si>
  <si>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</si>
  <si>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</si>
  <si>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</si>
  <si>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</si>
  <si>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</si>
  <si>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</si>
  <si>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</si>
  <si>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</si>
  <si>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</si>
  <si>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</si>
  <si>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</si>
  <si>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</si>
  <si>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</si>
  <si>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</si>
  <si>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</si>
  <si>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</si>
  <si>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</si>
  <si>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</si>
  <si>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</si>
  <si>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</si>
  <si>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</si>
  <si>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</si>
  <si>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</si>
  <si>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</si>
  <si>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</si>
  <si>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</si>
  <si>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</si>
  <si>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</si>
  <si>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</si>
  <si>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</si>
  <si>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</si>
  <si>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</si>
  <si>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</si>
  <si>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</si>
  <si>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</si>
  <si>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</si>
  <si>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</si>
  <si>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</si>
  <si>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</si>
  <si>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</si>
  <si>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</si>
  <si>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</si>
  <si>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</si>
  <si>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</si>
  <si>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</si>
  <si>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</si>
  <si>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</si>
  <si>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</si>
  <si>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</si>
  <si>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</si>
  <si>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</si>
  <si>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</si>
  <si>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</si>
  <si>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</si>
  <si>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</si>
  <si>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</si>
  <si>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</si>
  <si>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</si>
  <si>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</si>
  <si>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</si>
  <si>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</si>
  <si>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</si>
  <si>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</si>
  <si>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</si>
  <si>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</si>
  <si>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</si>
  <si>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</si>
  <si>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</si>
  <si>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</si>
  <si>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</si>
  <si>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</si>
  <si>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</si>
  <si>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</si>
  <si>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</si>
  <si>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</si>
  <si>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</si>
  <si>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</si>
  <si>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</si>
  <si>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</si>
  <si>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</si>
  <si>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</si>
  <si>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</si>
  <si>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</si>
  <si>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</si>
  <si>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</si>
  <si>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</si>
  <si>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</si>
  <si>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</si>
  <si>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</si>
  <si>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</si>
  <si>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</si>
  <si>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</si>
  <si>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</si>
  <si>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</si>
  <si>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</si>
  <si>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</si>
  <si>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</si>
  <si>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</si>
  <si>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</si>
  <si>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</si>
  <si>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</si>
  <si>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</si>
  <si>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</si>
  <si>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</si>
  <si>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</si>
  <si>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</si>
  <si>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</si>
  <si>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</si>
  <si>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</si>
  <si>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</si>
  <si>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</si>
  <si>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</si>
  <si>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</si>
  <si>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</si>
  <si>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</si>
  <si>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</si>
  <si>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</si>
  <si>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</si>
  <si>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</si>
  <si>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</si>
  <si>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</si>
  <si>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</si>
  <si>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</si>
  <si>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</si>
  <si>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</si>
  <si>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</si>
  <si>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</si>
  <si>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</si>
  <si>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</si>
  <si>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</si>
  <si>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</si>
  <si>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</si>
  <si>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</si>
  <si>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</si>
  <si>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</si>
  <si>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</si>
  <si>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</si>
  <si>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</si>
  <si>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</si>
  <si>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</si>
  <si>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</si>
  <si>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</si>
  <si>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</si>
  <si>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</si>
  <si>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</si>
  <si>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</si>
  <si>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</si>
  <si>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</si>
  <si>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</si>
  <si>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</si>
  <si>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</si>
  <si>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</si>
  <si>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</si>
  <si>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</si>
  <si>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</si>
  <si>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</si>
  <si>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</si>
  <si>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</si>
  <si>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</si>
  <si>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</si>
  <si>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</si>
  <si>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</si>
  <si>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</si>
  <si>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</si>
  <si>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</si>
  <si>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</si>
  <si>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</si>
  <si>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</si>
  <si>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</si>
  <si>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</si>
  <si>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</si>
  <si>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</si>
  <si>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</si>
  <si>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</si>
  <si>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</si>
  <si>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</si>
  <si>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</si>
  <si>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</si>
  <si>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</si>
  <si>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</si>
  <si>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</si>
  <si>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</si>
  <si>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</si>
  <si>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</si>
  <si>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</si>
  <si>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</si>
  <si>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</si>
  <si>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</si>
  <si>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</si>
  <si>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</si>
  <si>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</si>
  <si>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</si>
  <si>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</si>
  <si>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</si>
  <si>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</si>
  <si>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</si>
  <si>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</si>
  <si>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</si>
  <si>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</si>
  <si>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</si>
  <si>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</si>
  <si>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</si>
  <si>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</si>
  <si>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</si>
  <si>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</si>
  <si>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</si>
  <si>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</si>
  <si>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</si>
  <si>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</si>
  <si>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</si>
  <si>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</si>
  <si>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</si>
  <si>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</si>
  <si>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</si>
  <si>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</si>
  <si>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</si>
  <si>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</si>
  <si>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</si>
  <si>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</si>
  <si>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</si>
  <si>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</si>
  <si>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</si>
  <si>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</si>
  <si>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</si>
  <si>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</si>
  <si>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</si>
  <si>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</si>
  <si>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</si>
  <si>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</si>
  <si>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</si>
  <si>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</si>
  <si>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</si>
  <si>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</si>
  <si>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</si>
  <si>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</si>
  <si>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</si>
  <si>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</si>
  <si>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</si>
  <si>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</si>
  <si>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</si>
  <si>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</si>
  <si>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</si>
  <si>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</si>
  <si>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</si>
  <si>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</si>
  <si>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</si>
  <si>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</si>
  <si>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</si>
  <si>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</si>
  <si>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</si>
  <si>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</si>
  <si>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</si>
  <si>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</si>
  <si>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</si>
  <si>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</si>
  <si>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</si>
  <si>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</si>
  <si>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</si>
  <si>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</si>
  <si>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</si>
  <si>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</si>
  <si>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</si>
  <si>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</si>
  <si>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</si>
  <si>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</si>
  <si>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</si>
  <si>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</si>
  <si>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</si>
  <si>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</si>
  <si>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</si>
  <si>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</si>
  <si>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</si>
  <si>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</si>
  <si>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</si>
  <si>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</si>
  <si>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</si>
  <si>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</si>
  <si>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</si>
  <si>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</si>
  <si>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</si>
  <si>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</si>
  <si>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</si>
  <si>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</si>
  <si>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</si>
  <si>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</si>
  <si>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</si>
  <si>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</si>
  <si>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</si>
  <si>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</si>
  <si>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</si>
  <si>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</si>
  <si>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</si>
  <si>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</si>
  <si>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</si>
  <si>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</si>
  <si>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</si>
  <si>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</si>
  <si>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</si>
  <si>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</si>
  <si>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</si>
  <si>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</si>
  <si>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</si>
  <si>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</si>
  <si>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</si>
  <si>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</si>
  <si>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</si>
  <si>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</si>
  <si>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</si>
  <si>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</si>
  <si>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</si>
  <si>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</si>
  <si>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</si>
  <si>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</si>
  <si>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</si>
  <si>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</si>
  <si>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</si>
  <si>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</si>
  <si>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</si>
  <si>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</si>
  <si>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</si>
  <si>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</si>
  <si>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</si>
  <si>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</si>
  <si>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</si>
  <si>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</si>
  <si>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</si>
  <si>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</si>
  <si>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</si>
  <si>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</si>
  <si>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</si>
  <si>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</si>
  <si>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</si>
  <si>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</si>
  <si>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</si>
  <si>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</si>
  <si>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</si>
  <si>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</si>
  <si>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</si>
  <si>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</si>
  <si>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</si>
  <si>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</si>
  <si>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</si>
  <si>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</si>
  <si>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</si>
  <si>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</si>
  <si>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</si>
  <si>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</si>
  <si>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</si>
  <si>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</si>
  <si>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</si>
  <si>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</si>
  <si>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</si>
  <si>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</si>
  <si>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</si>
  <si>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</si>
  <si>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</si>
  <si>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</si>
  <si>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</si>
  <si>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</si>
  <si>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</si>
  <si>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</si>
  <si>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</si>
  <si>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</si>
  <si>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</si>
  <si>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</si>
  <si>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</si>
  <si>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</si>
  <si>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</si>
  <si>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</si>
  <si>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</si>
  <si>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</si>
  <si>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</si>
  <si>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</si>
  <si>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</si>
  <si>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</si>
  <si>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</si>
  <si>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</si>
  <si>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</si>
  <si>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</si>
  <si>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</si>
  <si>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</si>
  <si>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</si>
  <si>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</si>
  <si>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</si>
  <si>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</si>
  <si>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</si>
  <si>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</si>
  <si>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</si>
  <si>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</si>
  <si>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</si>
  <si>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</si>
  <si>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</si>
  <si>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</si>
  <si>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</si>
  <si>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</si>
  <si>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</si>
  <si>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</si>
  <si>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</si>
  <si>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</si>
  <si>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</si>
  <si>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</si>
  <si>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</si>
  <si>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</si>
  <si>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</si>
  <si>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</si>
  <si>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</si>
  <si>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</si>
  <si>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</si>
  <si>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</si>
  <si>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</si>
  <si>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</si>
  <si>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</si>
  <si>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</si>
  <si>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</si>
  <si>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</si>
  <si>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</si>
  <si>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</si>
  <si>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</si>
  <si>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</si>
  <si>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</si>
  <si>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</si>
  <si>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</si>
  <si>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</si>
  <si>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</si>
  <si>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</si>
  <si>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</si>
  <si>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</si>
  <si>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</si>
  <si>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</si>
  <si>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</si>
  <si>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</si>
  <si>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</si>
  <si>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</si>
  <si>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</si>
  <si>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</si>
  <si>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</si>
  <si>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</si>
  <si>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</si>
  <si>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</si>
  <si>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</si>
  <si>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</si>
  <si>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</si>
  <si>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</si>
  <si>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</si>
  <si>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</si>
  <si>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</si>
  <si>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</si>
  <si>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</si>
  <si>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</si>
  <si>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</si>
  <si>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</si>
  <si>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</si>
  <si>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</si>
  <si>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</si>
  <si>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</si>
  <si>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</si>
  <si>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</si>
  <si>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</si>
  <si>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</si>
  <si>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</si>
  <si>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</si>
  <si>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</si>
  <si>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</si>
  <si>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</si>
  <si>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</si>
  <si>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</si>
  <si>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</si>
  <si>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</si>
  <si>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</si>
  <si>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</si>
  <si>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</si>
  <si>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</si>
  <si>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</si>
  <si>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</si>
  <si>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</si>
  <si>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</si>
  <si>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</si>
  <si>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</si>
  <si>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</si>
  <si>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</si>
  <si>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</si>
  <si>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</si>
  <si>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</si>
  <si>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</si>
  <si>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</si>
  <si>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</si>
  <si>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</si>
  <si>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</si>
  <si>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</si>
  <si>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</si>
  <si>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</si>
  <si>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</si>
  <si>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</si>
  <si>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</si>
  <si>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</si>
  <si>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</si>
  <si>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</si>
  <si>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</si>
  <si>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</si>
  <si>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</si>
  <si>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</si>
  <si>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</si>
  <si>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</si>
  <si>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</si>
  <si>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</si>
  <si>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</si>
  <si>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</si>
  <si>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</si>
  <si>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</si>
  <si>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</si>
  <si>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</si>
  <si>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</si>
  <si>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</si>
  <si>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</si>
  <si>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</si>
  <si>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</si>
  <si>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</si>
  <si>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</si>
  <si>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</si>
  <si>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</si>
  <si>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</si>
  <si>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</si>
  <si>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</si>
  <si>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</si>
  <si>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</si>
  <si>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</si>
  <si>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</si>
  <si>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</si>
  <si>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</si>
  <si>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</si>
  <si>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</si>
  <si>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</si>
  <si>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</si>
  <si>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</si>
  <si>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</si>
  <si>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</si>
  <si>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</si>
  <si>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</si>
  <si>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</si>
  <si>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</si>
  <si>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</si>
  <si>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</si>
  <si>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</si>
  <si>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</si>
  <si>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</si>
  <si>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</si>
  <si>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</si>
  <si>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</si>
  <si>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</si>
  <si>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</si>
  <si>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</si>
  <si>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</si>
  <si>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</si>
  <si>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</si>
  <si>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</si>
  <si>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</si>
  <si>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</si>
  <si>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</si>
  <si>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</si>
  <si>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</si>
  <si>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</si>
  <si>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</si>
  <si>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</si>
  <si>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</si>
  <si>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</si>
  <si>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</si>
  <si>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</si>
  <si>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</si>
  <si>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</si>
  <si>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</si>
  <si>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</si>
  <si>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</si>
  <si>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</si>
  <si>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</si>
  <si>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</si>
  <si>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</si>
  <si>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</si>
  <si>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</si>
  <si>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</si>
  <si>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</si>
  <si>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</si>
  <si>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</si>
  <si>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</si>
  <si>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</si>
  <si>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</si>
  <si>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</si>
  <si>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</si>
  <si>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</si>
  <si>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</si>
  <si>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</si>
  <si>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</si>
  <si>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</si>
  <si>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</si>
  <si>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</si>
  <si>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</si>
  <si>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</si>
  <si>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</si>
  <si>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</si>
  <si>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</si>
  <si>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</si>
  <si>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</si>
  <si>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</si>
  <si>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</si>
  <si>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</si>
  <si>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</si>
  <si>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</si>
  <si>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</si>
  <si>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</si>
  <si>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</si>
  <si>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</si>
  <si>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</si>
  <si>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</si>
  <si>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</si>
  <si>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</si>
  <si>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</si>
  <si>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</si>
  <si>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</si>
  <si>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</si>
  <si>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</si>
  <si>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</si>
  <si>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</si>
  <si>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</si>
  <si>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</si>
  <si>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</si>
  <si>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</si>
  <si>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</si>
  <si>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</si>
  <si>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</si>
  <si>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</si>
  <si>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</si>
  <si>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</si>
  <si>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</si>
  <si>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</si>
  <si>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</si>
  <si>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</si>
  <si>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</si>
  <si>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</si>
  <si>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</si>
  <si>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</si>
  <si>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</si>
  <si>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</si>
  <si>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</si>
  <si>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</si>
  <si>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</si>
  <si>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</si>
  <si>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</si>
  <si>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</si>
  <si>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</si>
  <si>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</si>
  <si>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</si>
  <si>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</si>
  <si>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</si>
  <si>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</si>
  <si>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</si>
  <si>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</si>
  <si>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</si>
  <si>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</si>
  <si>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</si>
  <si>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</si>
  <si>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</si>
  <si>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</si>
  <si>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</si>
  <si>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</si>
  <si>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</si>
  <si>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</si>
  <si>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</si>
  <si>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</si>
  <si>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</si>
  <si>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</si>
  <si>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</si>
  <si>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</si>
  <si>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</si>
  <si>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</si>
  <si>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</si>
  <si>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</si>
  <si>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</si>
  <si>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</si>
  <si>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</si>
  <si>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</si>
  <si>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</si>
  <si>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</si>
  <si>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</si>
  <si>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</si>
  <si>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</si>
  <si>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</si>
  <si>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</si>
  <si>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</si>
  <si>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</si>
  <si>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</si>
  <si>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</si>
  <si>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</si>
  <si>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</si>
  <si>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</si>
  <si>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</si>
  <si>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</si>
  <si>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</si>
  <si>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</si>
  <si>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</si>
  <si>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</si>
  <si>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</si>
  <si>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</si>
  <si>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</si>
  <si>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</si>
  <si>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</si>
  <si>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</si>
  <si>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</si>
  <si>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</si>
  <si>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</si>
  <si>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</si>
  <si>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</si>
  <si>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</si>
  <si>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</si>
  <si>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</si>
  <si>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</si>
  <si>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</si>
  <si>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</si>
  <si>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</si>
  <si>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</si>
  <si>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</si>
  <si>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</si>
  <si>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</si>
  <si>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</si>
  <si>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</si>
  <si>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</si>
  <si>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</si>
  <si>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</si>
  <si>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</si>
  <si>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</si>
  <si>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</si>
  <si>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</si>
  <si>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</si>
  <si>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</si>
  <si>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</si>
  <si>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</si>
  <si>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</si>
  <si>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</si>
  <si>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</si>
  <si>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</si>
  <si>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</si>
  <si>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</si>
  <si>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</si>
  <si>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</si>
  <si>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</si>
  <si>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</si>
  <si>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</si>
  <si>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</si>
  <si>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</si>
  <si>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</si>
  <si>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</si>
  <si>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</si>
  <si>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</si>
  <si>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</si>
  <si>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</si>
  <si>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</si>
  <si>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</si>
  <si>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</si>
  <si>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</si>
  <si>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</si>
  <si>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</si>
  <si>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</si>
  <si>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</si>
  <si>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</si>
  <si>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</si>
  <si>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</si>
  <si>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</si>
  <si>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</si>
  <si>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</si>
  <si>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</si>
  <si>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</si>
  <si>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</si>
  <si>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</si>
  <si>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</si>
  <si>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</si>
  <si>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</si>
  <si>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</si>
  <si>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</si>
  <si>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</si>
  <si>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</si>
  <si>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</si>
  <si>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</si>
  <si>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</si>
  <si>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</si>
  <si>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</si>
  <si>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</si>
  <si>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</si>
  <si>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</si>
  <si>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</si>
  <si>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</si>
  <si>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</si>
  <si>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</si>
  <si>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</si>
  <si>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</si>
  <si>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</si>
  <si>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</si>
  <si>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</si>
  <si>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</si>
  <si>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</si>
  <si>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</si>
  <si>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</si>
  <si>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</si>
  <si>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</si>
  <si>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</si>
  <si>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</si>
  <si>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</si>
  <si>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</si>
  <si>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</si>
  <si>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</si>
  <si>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</si>
  <si>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</si>
  <si>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</si>
  <si>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</si>
  <si>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</si>
  <si>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</si>
  <si>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</si>
  <si>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</si>
  <si>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</si>
  <si>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</si>
  <si>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</si>
  <si>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</si>
  <si>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</si>
  <si>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</si>
  <si>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</si>
  <si>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</si>
  <si>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</si>
  <si>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</si>
  <si>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</si>
  <si>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</si>
  <si>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</si>
  <si>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</si>
  <si>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</si>
  <si>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</si>
  <si>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</si>
  <si>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</si>
  <si>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</si>
  <si>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</si>
  <si>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</si>
  <si>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</si>
  <si>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</si>
  <si>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</si>
  <si>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</si>
  <si>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</si>
  <si>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</si>
  <si>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</si>
  <si>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</si>
  <si>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</si>
  <si>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</si>
  <si>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</si>
  <si>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</si>
  <si>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</si>
  <si>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</si>
  <si>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</si>
  <si>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</si>
  <si>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</si>
  <si>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</si>
  <si>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</si>
  <si>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</si>
  <si>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</si>
  <si>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</si>
  <si>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</si>
  <si>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</si>
  <si>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</si>
  <si>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</si>
  <si>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</si>
  <si>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</si>
  <si>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</si>
  <si>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</si>
  <si>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</si>
  <si>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</si>
  <si>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</si>
  <si>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</si>
  <si>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</si>
  <si>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</si>
  <si>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</si>
  <si>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</si>
  <si>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</si>
  <si>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</si>
  <si>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</si>
  <si>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</si>
  <si>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</si>
  <si>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</si>
  <si>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</si>
  <si>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</si>
  <si>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</si>
  <si>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</si>
  <si>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</si>
  <si>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</si>
  <si>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</si>
  <si>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</si>
  <si>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</si>
  <si>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</si>
  <si>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</si>
  <si>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</si>
  <si>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</si>
  <si>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</si>
  <si>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</si>
  <si>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</si>
  <si>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</si>
  <si>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</si>
  <si>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</si>
  <si>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</si>
  <si>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</si>
  <si>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</si>
  <si>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</si>
  <si>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</si>
  <si>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</si>
  <si>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</si>
  <si>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</si>
  <si>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</si>
  <si>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</si>
  <si>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</si>
  <si>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</si>
  <si>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</si>
  <si>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</si>
  <si>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</si>
  <si>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</si>
  <si>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</si>
  <si>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</si>
  <si>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</si>
  <si>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</si>
  <si>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</si>
  <si>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</si>
  <si>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</si>
  <si>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</si>
  <si>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</si>
  <si>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</si>
  <si>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</si>
  <si>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</si>
  <si>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</si>
  <si>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</si>
  <si>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</si>
  <si>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</si>
  <si>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</si>
  <si>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</si>
  <si>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</si>
  <si>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</si>
  <si>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</si>
  <si>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</si>
  <si>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</si>
  <si>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</si>
  <si>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</si>
  <si>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</si>
  <si>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</si>
  <si>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</si>
  <si>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</si>
  <si>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</si>
  <si>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</si>
  <si>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</si>
  <si>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</si>
  <si>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</si>
  <si>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</si>
  <si>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</si>
  <si>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</si>
  <si>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</si>
  <si>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</si>
  <si>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</si>
  <si>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</si>
  <si>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</si>
  <si>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</si>
  <si>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</si>
  <si>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</si>
  <si>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</si>
  <si>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</si>
  <si>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</si>
  <si>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</si>
  <si>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</si>
  <si>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</si>
  <si>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</si>
  <si>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</si>
  <si>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</si>
  <si>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</si>
  <si>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</si>
  <si>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</si>
  <si>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</si>
  <si>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</si>
  <si>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</si>
  <si>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</si>
  <si>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</si>
  <si>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</si>
  <si>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</si>
  <si>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</si>
  <si>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</si>
  <si>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</si>
  <si>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</si>
  <si>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</si>
  <si>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</si>
  <si>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</si>
  <si>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</si>
  <si>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</si>
  <si>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</si>
  <si>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</si>
  <si>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</si>
  <si>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</si>
  <si>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</si>
  <si>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</si>
  <si>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</si>
  <si>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</si>
  <si>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</si>
  <si>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</si>
  <si>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</si>
  <si>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</si>
  <si>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</si>
  <si>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</si>
  <si>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</si>
  <si>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</si>
  <si>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</si>
  <si>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</si>
  <si>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</si>
  <si>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</si>
  <si>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</si>
  <si>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</si>
  <si>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</si>
  <si>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</si>
  <si>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</si>
  <si>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</si>
  <si>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</si>
  <si>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</si>
  <si>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</si>
  <si>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</si>
  <si>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</si>
  <si>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</si>
  <si>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</si>
  <si>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</si>
  <si>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</si>
  <si>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</si>
  <si>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</si>
  <si>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</si>
  <si>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</si>
  <si>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</si>
  <si>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</si>
  <si>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</si>
  <si>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</si>
  <si>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</si>
  <si>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</si>
  <si>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</si>
  <si>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</si>
  <si>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</si>
  <si>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</si>
  <si>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</si>
  <si>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</si>
  <si>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</si>
  <si>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</si>
  <si>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</si>
  <si>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</si>
  <si>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</si>
  <si>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</si>
  <si>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</si>
  <si>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</si>
  <si>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</si>
  <si>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</si>
  <si>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</si>
  <si>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</si>
  <si>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</si>
  <si>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</si>
  <si>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</si>
  <si>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</si>
  <si>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</si>
  <si>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</si>
  <si>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</si>
  <si>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</si>
  <si>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</si>
  <si>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</si>
  <si>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</si>
  <si>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</si>
  <si>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</si>
  <si>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</si>
  <si>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</si>
  <si>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</si>
  <si>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</si>
  <si>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</si>
  <si>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</si>
  <si>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</si>
  <si>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</si>
  <si>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</si>
  <si>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</si>
  <si>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</si>
  <si>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</si>
  <si>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</si>
  <si>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</si>
  <si>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</si>
  <si>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</si>
  <si>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</si>
  <si>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</si>
  <si>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</si>
  <si>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</si>
  <si>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</si>
  <si>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</si>
  <si>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</si>
  <si>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</si>
  <si>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</si>
  <si>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</si>
  <si>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</si>
  <si>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</si>
  <si>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</si>
  <si>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</si>
  <si>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</si>
  <si>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</si>
  <si>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</si>
  <si>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</si>
  <si>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</si>
  <si>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</si>
  <si>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</si>
  <si>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</si>
  <si>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</si>
  <si>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</si>
  <si>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</si>
  <si>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</si>
  <si>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</si>
  <si>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</si>
  <si>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</si>
  <si>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</si>
  <si>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</si>
  <si>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</si>
  <si>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</si>
  <si>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</si>
  <si>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</si>
  <si>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</si>
  <si>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</si>
  <si>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</si>
  <si>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</si>
  <si>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</si>
  <si>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</si>
  <si>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</si>
  <si>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</si>
  <si>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</si>
  <si>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</si>
  <si>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</si>
  <si>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</si>
  <si>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</si>
  <si>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</si>
  <si>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</si>
  <si>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</si>
  <si>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</si>
  <si>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</si>
  <si>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</si>
  <si>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</si>
  <si>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</si>
  <si>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</si>
  <si>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</si>
  <si>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</si>
  <si>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</si>
  <si>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</si>
  <si>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</si>
  <si>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</si>
  <si>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</si>
  <si>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</si>
  <si>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</si>
  <si>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</si>
  <si>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</si>
  <si>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</si>
  <si>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</si>
  <si>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</si>
  <si>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</si>
  <si>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</si>
  <si>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</si>
  <si>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</si>
  <si>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</si>
  <si>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</si>
  <si>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</si>
  <si>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</si>
  <si>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</si>
  <si>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</si>
  <si>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</si>
  <si>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</si>
  <si>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</si>
  <si>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</si>
  <si>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</si>
  <si>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</si>
  <si>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</si>
  <si>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</si>
  <si>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</si>
  <si>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</si>
  <si>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</si>
  <si>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</si>
  <si>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</si>
  <si>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</si>
  <si>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</si>
  <si>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</si>
  <si>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</si>
  <si>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</si>
  <si>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</si>
  <si>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</si>
  <si>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</si>
  <si>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</si>
  <si>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</si>
  <si>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</si>
  <si>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</si>
  <si>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</si>
  <si>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</si>
  <si>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</si>
  <si>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</si>
  <si>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</si>
  <si>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</si>
  <si>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</si>
  <si>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</si>
  <si>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</si>
  <si>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</si>
  <si>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</si>
  <si>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</si>
  <si>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</si>
  <si>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</si>
  <si>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</si>
  <si>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</si>
  <si>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</si>
  <si>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</si>
  <si>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</si>
  <si>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</si>
  <si>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</si>
  <si>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</si>
  <si>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</si>
  <si>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</si>
  <si>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</si>
  <si>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</si>
  <si>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</si>
  <si>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</si>
  <si>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</si>
  <si>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</si>
  <si>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</si>
  <si>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</si>
  <si>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</si>
  <si>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</si>
  <si>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</si>
  <si>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</si>
  <si>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</si>
  <si>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</si>
  <si>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</si>
  <si>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</si>
  <si>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</si>
  <si>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</si>
  <si>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</si>
  <si>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</si>
  <si>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</si>
  <si>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</si>
  <si>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</si>
  <si>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</si>
  <si>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</si>
  <si>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</si>
  <si>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</si>
  <si>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</si>
  <si>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</si>
  <si>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</si>
  <si>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</si>
  <si>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</si>
  <si>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</si>
  <si>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</si>
  <si>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</si>
  <si>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</si>
  <si>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</si>
  <si>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</si>
  <si>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</si>
  <si>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</si>
  <si>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</si>
  <si>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</si>
  <si>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</si>
  <si>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</si>
  <si>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</si>
  <si>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</si>
  <si>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</si>
  <si>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</si>
  <si>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</si>
  <si>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</si>
  <si>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</si>
  <si>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</si>
  <si>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</si>
  <si>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</si>
  <si>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</si>
  <si>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</si>
  <si>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</si>
  <si>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</si>
  <si>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</si>
  <si>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</si>
  <si>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</si>
  <si>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</si>
  <si>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</si>
  <si>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</si>
  <si>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</si>
  <si>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</si>
  <si>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</si>
  <si>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</si>
  <si>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</si>
  <si>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</si>
  <si>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</si>
  <si>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</si>
  <si>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</si>
  <si>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</si>
  <si>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</si>
  <si>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</si>
  <si>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</si>
  <si>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</si>
  <si>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</si>
  <si>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</si>
  <si>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</si>
  <si>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</si>
  <si>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</si>
  <si>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</si>
  <si>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</si>
  <si>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</si>
  <si>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</si>
  <si>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</si>
  <si>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</si>
  <si>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</si>
  <si>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</si>
  <si>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</si>
  <si>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</si>
  <si>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</si>
  <si>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</si>
  <si>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</si>
  <si>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</si>
  <si>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</si>
  <si>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</si>
  <si>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</si>
  <si>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</si>
  <si>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</si>
  <si>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</si>
  <si>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</si>
  <si>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</si>
  <si>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</si>
  <si>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</si>
  <si>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</si>
  <si>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</si>
  <si>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</si>
  <si>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</si>
  <si>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</si>
  <si>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</si>
  <si>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</si>
  <si>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</si>
  <si>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</si>
  <si>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</si>
  <si>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</si>
  <si>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</si>
  <si>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</si>
  <si>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</si>
  <si>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</si>
  <si>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</si>
  <si>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</si>
  <si>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</si>
  <si>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</si>
  <si>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</si>
  <si>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</si>
  <si>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</si>
  <si>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</si>
  <si>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</si>
  <si>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</si>
  <si>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</si>
  <si>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</si>
  <si>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</si>
  <si>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</si>
  <si>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</si>
  <si>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</si>
  <si>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</si>
  <si>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</si>
  <si>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</si>
  <si>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</si>
  <si>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</si>
  <si>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</si>
  <si>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</si>
  <si>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</si>
  <si>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</si>
  <si>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</si>
  <si>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</si>
  <si>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</si>
  <si>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</si>
  <si>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</si>
  <si>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</si>
  <si>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</si>
  <si>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</si>
  <si>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</si>
  <si>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</si>
  <si>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</si>
  <si>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</si>
  <si>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</si>
  <si>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</si>
  <si>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</si>
  <si>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</si>
  <si>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</si>
  <si>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</si>
  <si>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</si>
  <si>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</si>
  <si>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</si>
  <si>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</si>
  <si>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</si>
  <si>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</si>
  <si>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</si>
  <si>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</si>
  <si>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</si>
  <si>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</si>
  <si>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</si>
  <si>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</si>
  <si>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</si>
  <si>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</si>
  <si>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</si>
  <si>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</si>
  <si>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</si>
  <si>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</si>
  <si>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</si>
  <si>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</si>
  <si>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</si>
  <si>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</si>
  <si>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</si>
  <si>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</si>
  <si>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</si>
  <si>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</si>
  <si>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</si>
  <si>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</si>
  <si>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</si>
  <si>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</si>
  <si>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</si>
  <si>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</si>
  <si>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</si>
  <si>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</si>
  <si>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</si>
  <si>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</si>
  <si>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</si>
  <si>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</si>
  <si>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</si>
  <si>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</si>
  <si>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</si>
  <si>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</si>
  <si>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</si>
  <si>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</si>
  <si>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</si>
  <si>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</si>
  <si>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</si>
  <si>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</si>
  <si>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</si>
  <si>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</si>
  <si>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</si>
  <si>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</si>
  <si>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</si>
  <si>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</si>
  <si>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</si>
  <si>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</si>
  <si>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</si>
  <si>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</si>
  <si>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</si>
  <si>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</si>
  <si>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</si>
  <si>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</si>
  <si>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</si>
  <si>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</si>
  <si>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</si>
  <si>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</si>
  <si>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</si>
  <si>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</si>
  <si>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</si>
  <si>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</si>
  <si>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</si>
  <si>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</si>
  <si>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</si>
  <si>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</si>
  <si>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</si>
  <si>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</si>
  <si>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</si>
  <si>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</si>
  <si>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</si>
  <si>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</si>
  <si>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</si>
  <si>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</si>
  <si>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</si>
  <si>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</si>
  <si>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</si>
  <si>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</si>
  <si>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</si>
  <si>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</si>
  <si>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</si>
  <si>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</si>
  <si>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</si>
  <si>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</si>
  <si>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</si>
  <si>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</si>
  <si>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</si>
  <si>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</si>
  <si>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</si>
  <si>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</si>
  <si>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</si>
  <si>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</si>
  <si>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</si>
  <si>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</si>
  <si>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</si>
  <si>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</si>
  <si>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</si>
  <si>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</si>
  <si>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</si>
  <si>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</si>
  <si>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</si>
  <si>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</si>
  <si>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</si>
  <si>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</si>
  <si>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</si>
  <si>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</si>
  <si>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</si>
  <si>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</si>
  <si>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</si>
  <si>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</si>
  <si>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</si>
  <si>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</si>
  <si>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</si>
  <si>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</si>
  <si>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</si>
  <si>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</si>
  <si>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</si>
  <si>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</si>
  <si>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</si>
  <si>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</si>
  <si>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</si>
  <si>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</si>
  <si>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</si>
  <si>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</si>
  <si>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</si>
  <si>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</si>
  <si>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</si>
  <si>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</si>
  <si>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</si>
  <si>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</si>
  <si>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</si>
  <si>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</si>
  <si>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</si>
  <si>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</si>
  <si>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</si>
  <si>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</si>
  <si>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</si>
  <si>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</si>
  <si>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</si>
  <si>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</si>
  <si>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</si>
  <si>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</si>
  <si>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</si>
  <si>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</si>
  <si>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</si>
  <si>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</si>
  <si>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</si>
  <si>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</si>
  <si>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</si>
  <si>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</si>
  <si>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</si>
  <si>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</si>
  <si>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</si>
  <si>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</si>
  <si>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</si>
  <si>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</si>
  <si>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</si>
  <si>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</si>
  <si>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</si>
  <si>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</si>
  <si>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</si>
  <si>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</si>
  <si>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</si>
  <si>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</si>
  <si>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</si>
  <si>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</si>
  <si>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</si>
  <si>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</si>
  <si>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</si>
  <si>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</si>
  <si>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</si>
  <si>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</si>
  <si>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</si>
  <si>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</si>
  <si>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</si>
  <si>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</si>
  <si>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</si>
  <si>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</si>
  <si>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</si>
  <si>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</si>
  <si>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</si>
  <si>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</si>
  <si>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</si>
  <si>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</si>
  <si>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</si>
  <si>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</si>
  <si>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</si>
  <si>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</si>
  <si>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</si>
  <si>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</si>
  <si>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</si>
  <si>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</si>
  <si>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</si>
  <si>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</si>
  <si>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</si>
  <si>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</si>
  <si>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</si>
  <si>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</si>
  <si>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</si>
  <si>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</si>
  <si>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</si>
  <si>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</si>
  <si>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</si>
  <si>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</si>
  <si>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</si>
  <si>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</si>
  <si>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</si>
  <si>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</si>
  <si>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</si>
  <si>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</si>
  <si>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</si>
  <si>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</si>
  <si>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</si>
  <si>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</si>
  <si>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</si>
  <si>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</si>
  <si>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</si>
  <si>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</si>
  <si>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</si>
  <si>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</si>
  <si>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</si>
  <si>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</si>
  <si>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</si>
  <si>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</si>
  <si>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</si>
  <si>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</si>
  <si>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</si>
  <si>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</si>
  <si>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</si>
  <si>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</si>
  <si>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</si>
  <si>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</si>
  <si>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</si>
  <si>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</si>
  <si>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</si>
  <si>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</si>
  <si>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</si>
  <si>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</si>
  <si>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</si>
  <si>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</si>
  <si>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</si>
  <si>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</si>
  <si>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</si>
  <si>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</si>
  <si>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</si>
  <si>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</si>
  <si>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</si>
  <si>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</si>
  <si>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</si>
  <si>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</si>
  <si>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</si>
  <si>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</si>
  <si>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</si>
  <si>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</si>
  <si>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</si>
  <si>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</si>
  <si>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</si>
  <si>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</si>
  <si>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</si>
  <si>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</si>
  <si>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</si>
  <si>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</si>
  <si>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</si>
  <si>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</si>
  <si>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</si>
  <si>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</si>
  <si>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</si>
  <si>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</si>
  <si>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</si>
  <si>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</si>
  <si>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</si>
  <si>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</si>
  <si>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</si>
  <si>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</si>
  <si>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</si>
  <si>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</si>
  <si>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</si>
  <si>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</si>
  <si>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</si>
  <si>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</si>
  <si>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</si>
  <si>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</si>
  <si>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</si>
  <si>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</si>
  <si>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</si>
  <si>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</si>
  <si>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</si>
  <si>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</si>
  <si>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</si>
  <si>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</si>
  <si>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</si>
  <si>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</si>
  <si>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</si>
  <si>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</si>
  <si>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</si>
  <si>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</si>
  <si>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</si>
  <si>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</si>
  <si>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</si>
  <si>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</si>
  <si>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</si>
  <si>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</si>
  <si>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</si>
  <si>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</si>
  <si>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</si>
  <si>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</si>
  <si>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</si>
  <si>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</si>
  <si>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</si>
  <si>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</si>
  <si>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</si>
  <si>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</si>
  <si>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</si>
  <si>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</si>
  <si>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</si>
  <si>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</si>
  <si>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</si>
  <si>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</si>
  <si>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</si>
  <si>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</si>
  <si>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</si>
  <si>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</si>
  <si>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</si>
  <si>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</si>
  <si>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</si>
  <si>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</si>
  <si>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</si>
  <si>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</si>
  <si>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</si>
  <si>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</si>
  <si>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</si>
  <si>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</si>
  <si>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</si>
  <si>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</si>
  <si>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</si>
  <si>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</si>
  <si>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</si>
  <si>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</si>
  <si>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</si>
  <si>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</si>
  <si>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</si>
  <si>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</si>
  <si>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</si>
  <si>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</si>
  <si>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</si>
  <si>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</si>
  <si>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</si>
  <si>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</si>
  <si>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</si>
  <si>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</si>
  <si>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</si>
  <si>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</si>
  <si>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</si>
  <si>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</si>
  <si>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</si>
  <si>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</si>
  <si>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</si>
  <si>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</si>
  <si>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</si>
  <si>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</si>
  <si>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</si>
  <si>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</si>
  <si>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</si>
  <si>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</si>
  <si>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</si>
  <si>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</si>
  <si>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</si>
  <si>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</si>
  <si>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</si>
  <si>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</si>
  <si>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</si>
  <si>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</si>
  <si>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</si>
  <si>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</si>
  <si>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</si>
  <si>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</si>
  <si>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</si>
  <si>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</si>
  <si>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</si>
  <si>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</si>
  <si>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</si>
  <si>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</si>
  <si>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</si>
  <si>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</si>
  <si>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</si>
  <si>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</si>
  <si>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</si>
  <si>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</si>
  <si>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</si>
  <si>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</si>
  <si>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</si>
  <si>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</si>
  <si>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</si>
  <si>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</si>
  <si>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</si>
  <si>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</si>
  <si>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</si>
  <si>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</si>
  <si>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</si>
  <si>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</si>
  <si>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</si>
  <si>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</si>
  <si>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</si>
  <si>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</si>
  <si>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</si>
  <si>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</si>
  <si>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</si>
  <si>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</si>
  <si>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</si>
  <si>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</si>
  <si>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</si>
  <si>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</si>
  <si>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</si>
  <si>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</si>
  <si>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</si>
  <si>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</si>
  <si>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</si>
  <si>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</si>
  <si>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</si>
  <si>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</si>
  <si>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</si>
  <si>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</si>
  <si>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</si>
  <si>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</si>
  <si>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</si>
  <si>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</si>
  <si>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</si>
  <si>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</si>
  <si>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</si>
  <si>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</si>
  <si>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</si>
  <si>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</si>
  <si>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</si>
  <si>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</si>
  <si>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</si>
  <si>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</si>
  <si>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</si>
  <si>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</si>
  <si>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</si>
  <si>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</si>
  <si>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</si>
  <si>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</si>
  <si>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</si>
  <si>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</si>
  <si>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</si>
  <si>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</si>
  <si>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</si>
  <si>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</si>
  <si>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</si>
  <si>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</si>
  <si>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</si>
  <si>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</si>
  <si>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</si>
  <si>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</si>
  <si>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</si>
  <si>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</si>
  <si>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</si>
  <si>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</si>
  <si>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</si>
  <si>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</si>
  <si>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</si>
  <si>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</si>
  <si>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</si>
  <si>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</si>
  <si>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</si>
  <si>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</si>
  <si>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</si>
  <si>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</si>
  <si>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</si>
  <si>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</si>
  <si>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</si>
  <si>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</si>
  <si>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</si>
  <si>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</si>
  <si>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</si>
  <si>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</si>
  <si>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</si>
  <si>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</si>
  <si>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</si>
  <si>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</si>
  <si>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</si>
  <si>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</si>
  <si>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</si>
  <si>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</si>
  <si>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</si>
  <si>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</si>
  <si>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</si>
  <si>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</si>
  <si>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</si>
  <si>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</si>
  <si>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</si>
  <si>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</si>
  <si>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</si>
  <si>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</si>
  <si>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</si>
  <si>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</si>
  <si>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</si>
  <si>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</si>
  <si>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</si>
  <si>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</si>
  <si>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</si>
  <si>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</si>
  <si>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</si>
  <si>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</si>
  <si>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</si>
  <si>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</si>
  <si>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</si>
  <si>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</si>
  <si>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</si>
  <si>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</si>
  <si>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</si>
  <si>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</si>
  <si>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</si>
  <si>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</si>
  <si>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</si>
  <si>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</si>
  <si>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</si>
  <si>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</si>
  <si>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</si>
  <si>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</si>
  <si>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</si>
  <si>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</si>
  <si>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</si>
  <si>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</si>
  <si>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</si>
  <si>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</si>
  <si>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</si>
  <si>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</si>
  <si>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</si>
  <si>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</si>
  <si>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</si>
  <si>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</si>
  <si>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</si>
  <si>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</si>
  <si>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</si>
  <si>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</si>
  <si>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</si>
  <si>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</si>
  <si>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</si>
  <si>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</si>
  <si>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</si>
  <si>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</si>
  <si>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</si>
  <si>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</si>
  <si>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</si>
  <si>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</si>
  <si>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</si>
  <si>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</si>
  <si>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</si>
  <si>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</si>
  <si>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</si>
  <si>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</si>
  <si>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</si>
  <si>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</si>
  <si>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</si>
  <si>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</si>
  <si>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</si>
  <si>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</si>
  <si>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</si>
  <si>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</si>
  <si>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</si>
  <si>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</si>
  <si>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</si>
  <si>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</si>
  <si>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</si>
  <si>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</si>
  <si>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</si>
  <si>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</si>
  <si>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</si>
  <si>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</si>
  <si>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</si>
  <si>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</si>
  <si>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</si>
  <si>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</si>
  <si>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</si>
  <si>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</si>
  <si>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</si>
  <si>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</si>
  <si>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</si>
  <si>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</si>
  <si>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</si>
  <si>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</si>
  <si>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</si>
  <si>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</si>
  <si>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</si>
  <si>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</si>
  <si>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</si>
  <si>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</si>
  <si>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</si>
  <si>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</si>
  <si>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</si>
  <si>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</si>
  <si>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</si>
  <si>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</si>
  <si>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</si>
  <si>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</si>
  <si>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</si>
  <si>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</si>
  <si>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</si>
  <si>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</si>
  <si>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</si>
  <si>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</si>
  <si>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</si>
  <si>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</si>
  <si>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</si>
  <si>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</si>
  <si>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</si>
  <si>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</si>
  <si>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</si>
  <si>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</si>
  <si>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</si>
  <si>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</si>
  <si>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</si>
  <si>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</si>
  <si>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</si>
  <si>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</si>
  <si>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</si>
  <si>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</si>
  <si>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</si>
  <si>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</si>
  <si>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</si>
  <si>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</si>
  <si>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</si>
  <si>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</si>
  <si>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</si>
  <si>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</si>
  <si>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</si>
  <si>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</si>
  <si>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</si>
  <si>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</si>
  <si>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</si>
  <si>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</si>
  <si>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</si>
  <si>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</si>
  <si>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</si>
  <si>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</si>
  <si>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</si>
  <si>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</si>
  <si>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</si>
  <si>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</si>
  <si>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</si>
  <si>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</si>
  <si>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</si>
  <si>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</si>
  <si>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</si>
  <si>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</si>
  <si>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</si>
  <si>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</si>
  <si>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</si>
  <si>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</si>
  <si>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</si>
  <si>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</si>
  <si>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</si>
  <si>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</si>
  <si>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</si>
  <si>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</si>
  <si>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</si>
  <si>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</si>
  <si>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</si>
  <si>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</si>
  <si>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</si>
  <si>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</si>
  <si>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</si>
  <si>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</si>
  <si>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</si>
  <si>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</si>
  <si>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</si>
  <si>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</si>
  <si>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</si>
  <si>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</si>
  <si>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</si>
  <si>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</si>
  <si>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</si>
  <si>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</si>
  <si>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</si>
  <si>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</si>
  <si>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</si>
  <si>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</si>
  <si>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</si>
  <si>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</si>
  <si>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</si>
  <si>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</si>
  <si>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</si>
  <si>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</si>
  <si>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</si>
  <si>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</si>
  <si>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</si>
  <si>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</si>
  <si>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</si>
  <si>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</si>
  <si>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</si>
  <si>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</si>
  <si>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</si>
  <si>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</si>
  <si>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</si>
  <si>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</si>
  <si>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</si>
  <si>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</si>
  <si>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</si>
  <si>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</si>
  <si>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</si>
  <si>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</si>
  <si>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</si>
  <si>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</si>
  <si>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</si>
  <si>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</si>
  <si>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</si>
  <si>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</si>
  <si>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</si>
  <si>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</si>
  <si>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</si>
  <si>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</si>
  <si>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</si>
  <si>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</si>
  <si>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</si>
  <si>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</si>
  <si>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</si>
  <si>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</si>
  <si>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</si>
  <si>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</si>
  <si>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</si>
  <si>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</si>
  <si>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</si>
  <si>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</si>
  <si>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</si>
  <si>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</si>
  <si>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</si>
  <si>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</si>
  <si>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</si>
  <si>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</si>
  <si>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</si>
  <si>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</si>
  <si>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</si>
  <si>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</si>
  <si>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</si>
  <si>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</si>
  <si>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</si>
  <si>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</si>
  <si>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</si>
  <si>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</si>
  <si>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</si>
  <si>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</si>
  <si>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</si>
  <si>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</si>
  <si>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</si>
  <si>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</si>
  <si>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</si>
  <si>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</si>
  <si>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</si>
  <si>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</si>
  <si>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</si>
  <si>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</si>
  <si>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</si>
  <si>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</si>
  <si>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</si>
  <si>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</si>
  <si>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</si>
  <si>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</si>
  <si>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</si>
  <si>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</si>
  <si>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</si>
  <si>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</si>
  <si>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</si>
  <si>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</si>
  <si>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</si>
  <si>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</si>
  <si>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</si>
  <si>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</si>
  <si>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</si>
  <si>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</si>
  <si>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</si>
  <si>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</si>
  <si>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</si>
  <si>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</si>
  <si>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</si>
  <si>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</si>
  <si>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</si>
  <si>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</si>
  <si>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</si>
  <si>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</si>
  <si>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</si>
  <si>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</si>
  <si>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</si>
  <si>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</si>
  <si>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</si>
  <si>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</si>
  <si>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</si>
  <si>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</si>
  <si>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</si>
  <si>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</si>
  <si>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</si>
  <si>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</si>
  <si>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</si>
  <si>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</si>
  <si>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</si>
  <si>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</si>
  <si>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</si>
  <si>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</si>
  <si>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</si>
  <si>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</si>
  <si>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</si>
  <si>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</si>
  <si>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</si>
  <si>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</si>
  <si>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</si>
  <si>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</si>
  <si>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</si>
  <si>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</si>
  <si>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</si>
  <si>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</si>
  <si>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</si>
  <si>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</si>
  <si>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</si>
  <si>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</si>
  <si>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</si>
  <si>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</si>
  <si>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</si>
  <si>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</si>
  <si>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</si>
  <si>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</si>
  <si>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</si>
  <si>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</si>
  <si>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</si>
  <si>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</si>
  <si>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</si>
  <si>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</si>
  <si>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</si>
  <si>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</si>
  <si>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</si>
  <si>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</si>
  <si>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</si>
  <si>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</si>
  <si>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</si>
  <si>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</si>
  <si>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</si>
  <si>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</si>
  <si>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</si>
  <si>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</si>
  <si>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</si>
  <si>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</si>
  <si>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</si>
  <si>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</si>
  <si>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</si>
  <si>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</si>
  <si>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</si>
  <si>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</si>
  <si>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</si>
  <si>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</si>
  <si>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</si>
  <si>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</si>
  <si>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</si>
  <si>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</si>
  <si>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</si>
  <si>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</si>
  <si>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</si>
  <si>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</si>
  <si>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</si>
  <si>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</si>
  <si>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</si>
  <si>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</si>
  <si>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</si>
  <si>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</si>
  <si>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</si>
  <si>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</si>
  <si>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</si>
  <si>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</si>
  <si>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</si>
  <si>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</si>
  <si>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</si>
  <si>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</si>
  <si>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</si>
  <si>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</si>
  <si>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</si>
  <si>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</si>
  <si>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</si>
  <si>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</si>
  <si>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</si>
  <si>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</si>
  <si>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</si>
  <si>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</si>
  <si>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</si>
  <si>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</si>
  <si>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</si>
  <si>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</si>
  <si>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</si>
  <si>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</si>
  <si>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</si>
  <si>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</si>
  <si>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</si>
  <si>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</si>
  <si>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</si>
  <si>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</si>
  <si>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</si>
  <si>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</si>
  <si>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</si>
  <si>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</si>
  <si>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</si>
  <si>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</si>
  <si>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</si>
  <si>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</si>
  <si>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</si>
  <si>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</si>
  <si>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</si>
  <si>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</si>
  <si>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</si>
  <si>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</si>
  <si>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</si>
  <si>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</si>
  <si>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</si>
  <si>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</si>
  <si>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</si>
  <si>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</si>
  <si>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</si>
  <si>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</si>
  <si>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</si>
  <si>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</si>
  <si>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</si>
  <si>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</si>
  <si>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</si>
  <si>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</si>
  <si>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</si>
  <si>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</si>
  <si>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</si>
  <si>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</si>
  <si>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</si>
  <si>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</si>
  <si>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</si>
  <si>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</si>
  <si>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</si>
  <si>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</si>
  <si>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</si>
  <si>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</si>
  <si>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</si>
  <si>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</si>
  <si>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</si>
  <si>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</si>
  <si>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</si>
  <si>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</si>
  <si>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</si>
  <si>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</si>
  <si>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</si>
  <si>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</si>
  <si>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</si>
  <si>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</si>
  <si>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</si>
  <si>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</si>
  <si>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</si>
  <si>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</si>
  <si>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</si>
  <si>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</si>
  <si>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</si>
  <si>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</si>
  <si>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</si>
  <si>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</si>
  <si>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</si>
  <si>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</si>
  <si>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</si>
  <si>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</si>
  <si>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</si>
  <si>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</si>
  <si>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</si>
  <si>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</si>
  <si>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</si>
  <si>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</si>
  <si>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</si>
  <si>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</si>
  <si>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</si>
  <si>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</si>
  <si>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</si>
  <si>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</si>
  <si>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</si>
  <si>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</si>
  <si>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</si>
  <si>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</si>
  <si>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</si>
  <si>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</si>
  <si>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</si>
  <si>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</si>
  <si>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</si>
  <si>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</si>
  <si>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</si>
  <si>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</si>
  <si>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</si>
  <si>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</si>
  <si>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</si>
  <si>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</si>
  <si>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</si>
  <si>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</si>
  <si>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</si>
  <si>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</si>
  <si>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</si>
  <si>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</si>
  <si>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</si>
  <si>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</si>
  <si>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</si>
  <si>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</si>
  <si>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</si>
  <si>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</si>
  <si>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</si>
  <si>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</si>
  <si>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</si>
  <si>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</si>
  <si>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</si>
  <si>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</si>
  <si>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</si>
  <si>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</si>
  <si>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</si>
  <si>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</si>
  <si>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</si>
  <si>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</si>
  <si>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</si>
  <si>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</si>
  <si>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</si>
  <si>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</si>
  <si>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</si>
  <si>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</si>
  <si>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</si>
  <si>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</si>
  <si>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</si>
  <si>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</si>
  <si>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</si>
  <si>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</si>
  <si>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</si>
  <si>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</si>
  <si>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</si>
  <si>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</si>
  <si>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</si>
  <si>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</si>
  <si>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</si>
  <si>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</si>
  <si>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</si>
  <si>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</si>
  <si>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</si>
  <si>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</si>
  <si>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</si>
  <si>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</si>
  <si>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</si>
  <si>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</si>
  <si>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</si>
  <si>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</si>
  <si>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</si>
  <si>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</si>
  <si>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</si>
  <si>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</si>
  <si>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</si>
  <si>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</si>
  <si>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</si>
  <si>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</si>
  <si>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</si>
  <si>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</si>
  <si>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</si>
  <si>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</si>
  <si>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</si>
  <si>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</si>
  <si>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</si>
  <si>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</si>
  <si>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</si>
  <si>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</si>
  <si>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</si>
  <si>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</si>
  <si>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</si>
  <si>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</si>
  <si>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</si>
  <si>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</si>
  <si>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</si>
  <si>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</si>
  <si>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</si>
  <si>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</si>
  <si>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</si>
  <si>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</si>
  <si>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</si>
  <si>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</si>
  <si>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</si>
  <si>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</si>
  <si>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</si>
  <si>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</si>
  <si>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</si>
  <si>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</si>
  <si>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</si>
  <si>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</si>
  <si>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</si>
  <si>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</si>
  <si>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</si>
  <si>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</si>
  <si>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</si>
  <si>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</si>
  <si>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</si>
  <si>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</si>
  <si>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</si>
  <si>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</si>
  <si>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</si>
  <si>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</si>
  <si>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</si>
  <si>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</si>
  <si>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</si>
  <si>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</si>
  <si>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</si>
  <si>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</si>
  <si>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</si>
  <si>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</si>
  <si>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</si>
  <si>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</si>
  <si>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</si>
  <si>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</si>
  <si>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</si>
  <si>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</si>
  <si>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</si>
  <si>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</si>
  <si>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</si>
  <si>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</si>
  <si>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</si>
  <si>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</si>
  <si>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</si>
  <si>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</si>
  <si>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</si>
  <si>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</si>
  <si>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</si>
  <si>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</si>
  <si>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</si>
  <si>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</si>
  <si>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</si>
  <si>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</si>
  <si>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</si>
  <si>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</si>
  <si>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</si>
  <si>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</si>
  <si>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</si>
  <si>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</si>
  <si>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</si>
  <si>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</si>
  <si>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</si>
  <si>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</si>
  <si>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</si>
  <si>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</si>
  <si>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</si>
  <si>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</si>
  <si>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</si>
  <si>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</si>
  <si>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</si>
  <si>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</si>
  <si>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</si>
  <si>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</si>
  <si>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</si>
  <si>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</si>
  <si>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</si>
  <si>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</si>
  <si>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</si>
  <si>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</si>
  <si>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</si>
  <si>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</si>
  <si>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</si>
  <si>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</si>
  <si>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</si>
  <si>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</si>
  <si>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</si>
  <si>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</si>
  <si>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</si>
  <si>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</si>
  <si>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</si>
  <si>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</si>
  <si>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</si>
  <si>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</si>
  <si>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</si>
  <si>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</si>
  <si>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</si>
  <si>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</si>
  <si>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</si>
  <si>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</si>
  <si>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</si>
  <si>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</si>
  <si>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</si>
  <si>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</si>
  <si>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</si>
  <si>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</si>
  <si>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</si>
  <si>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</si>
  <si>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</si>
  <si>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</si>
  <si>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</si>
  <si>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</si>
  <si>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</si>
  <si>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</si>
  <si>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</si>
  <si>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</si>
  <si>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</si>
  <si>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</si>
  <si>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</si>
  <si>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</si>
  <si>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</si>
  <si>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</si>
  <si>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</si>
  <si>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</si>
  <si>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</si>
  <si>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</si>
  <si>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</si>
  <si>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</si>
  <si>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</si>
  <si>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</si>
  <si>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</si>
  <si>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</si>
  <si>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</si>
  <si>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</si>
  <si>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</si>
  <si>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</si>
  <si>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</si>
  <si>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</si>
  <si>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</si>
  <si>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</si>
  <si>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</si>
  <si>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</si>
  <si>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</si>
  <si>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</si>
  <si>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</si>
  <si>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</si>
  <si>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</si>
  <si>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</si>
  <si>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</si>
  <si>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</si>
  <si>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</si>
  <si>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</si>
  <si>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</si>
  <si>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</si>
  <si>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</si>
  <si>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</si>
  <si>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</si>
  <si>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</si>
  <si>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</si>
  <si>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</si>
  <si>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</si>
  <si>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</si>
  <si>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</si>
  <si>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</si>
  <si>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</si>
  <si>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</si>
  <si>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</si>
  <si>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</si>
  <si>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</si>
  <si>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</si>
  <si>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</si>
  <si>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</si>
  <si>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</si>
  <si>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</si>
  <si>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</si>
  <si>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</si>
  <si>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</si>
  <si>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</si>
  <si>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</si>
  <si>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</si>
  <si>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</si>
  <si>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</si>
  <si>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</si>
  <si>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</si>
  <si>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</si>
  <si>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</si>
  <si>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</si>
  <si>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</si>
  <si>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</si>
  <si>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</si>
  <si>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</si>
  <si>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</si>
  <si>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</si>
  <si>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</si>
  <si>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</si>
  <si>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</si>
  <si>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</si>
  <si>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</si>
  <si>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</si>
  <si>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</si>
  <si>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</si>
  <si>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</si>
  <si>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</si>
  <si>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</si>
  <si>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</si>
  <si>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</si>
  <si>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</si>
  <si>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</si>
  <si>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</si>
  <si>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</si>
  <si>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</si>
  <si>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</si>
  <si>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</si>
  <si>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</si>
  <si>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</si>
  <si>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</si>
  <si>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</si>
  <si>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</si>
  <si>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</si>
  <si>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</si>
  <si>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</si>
  <si>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</si>
  <si>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</si>
  <si>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</si>
  <si>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</si>
  <si>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</si>
  <si>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</si>
  <si>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</si>
  <si>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</si>
  <si>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</si>
  <si>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</si>
  <si>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</si>
  <si>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</si>
  <si>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</si>
  <si>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</si>
  <si>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</si>
  <si>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</si>
  <si>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</si>
  <si>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</si>
  <si>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</si>
  <si>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</si>
  <si>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</si>
  <si>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</si>
  <si>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</si>
  <si>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</si>
  <si>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</si>
  <si>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</si>
  <si>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</si>
  <si>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</si>
  <si>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</si>
  <si>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</si>
  <si>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</si>
  <si>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</si>
  <si>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</si>
  <si>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</si>
  <si>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</si>
  <si>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</si>
  <si>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</si>
  <si>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</si>
  <si>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</si>
  <si>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</si>
  <si>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</si>
  <si>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</si>
  <si>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</si>
  <si>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</si>
  <si>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</si>
  <si>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</si>
  <si>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</si>
  <si>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</si>
  <si>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</si>
  <si>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</si>
  <si>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</si>
  <si>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</si>
  <si>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</si>
  <si>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</si>
  <si>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</si>
  <si>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</si>
  <si>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</si>
  <si>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</si>
  <si>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</si>
  <si>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</si>
  <si>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</si>
  <si>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</si>
  <si>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</si>
  <si>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</si>
  <si>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</si>
  <si>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</si>
  <si>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</si>
  <si>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</si>
  <si>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</si>
  <si>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</si>
  <si>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</si>
  <si>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</si>
  <si>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</si>
  <si>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</si>
  <si>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</si>
  <si>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</si>
  <si>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</si>
  <si>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</si>
  <si>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</si>
  <si>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</si>
  <si>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</si>
  <si>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</si>
  <si>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</si>
  <si>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</si>
  <si>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</si>
  <si>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</si>
  <si>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</si>
  <si>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</si>
  <si>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</si>
  <si>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</si>
  <si>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</si>
  <si>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</si>
  <si>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</si>
  <si>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</si>
  <si>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</si>
  <si>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</si>
  <si>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</si>
  <si>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</si>
  <si>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</si>
  <si>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</si>
  <si>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</si>
  <si>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</si>
  <si>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</si>
  <si>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</si>
  <si>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</si>
  <si>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</si>
  <si>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</si>
  <si>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</si>
  <si>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</si>
  <si>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</si>
  <si>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</si>
  <si>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</si>
  <si>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</si>
  <si>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</si>
  <si>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</si>
  <si>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</si>
  <si>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</si>
  <si>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</si>
  <si>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</si>
  <si>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</si>
  <si>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</si>
  <si>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</si>
  <si>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</si>
  <si>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</si>
  <si>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</si>
  <si>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</si>
  <si>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</si>
  <si>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</si>
  <si>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</si>
  <si>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</si>
  <si>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</si>
  <si>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</si>
  <si>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</si>
  <si>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</si>
  <si>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</si>
  <si>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</si>
  <si>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</si>
  <si>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</si>
  <si>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</si>
  <si>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</si>
  <si>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</si>
  <si>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</si>
  <si>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</si>
  <si>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</si>
  <si>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</si>
  <si>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</si>
  <si>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</si>
  <si>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</si>
  <si>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</si>
  <si>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</si>
  <si>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</si>
  <si>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</si>
  <si>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</si>
  <si>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</si>
  <si>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</si>
  <si>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</si>
  <si>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</si>
  <si>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</si>
  <si>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</si>
  <si>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</si>
  <si>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</si>
  <si>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</si>
  <si>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</si>
  <si>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</si>
  <si>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</si>
  <si>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</si>
  <si>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</si>
  <si>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</si>
  <si>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</si>
  <si>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</si>
  <si>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</si>
  <si>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</si>
  <si>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</si>
  <si>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</si>
  <si>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</si>
  <si>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</si>
  <si>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</si>
  <si>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</si>
  <si>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</si>
  <si>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</si>
  <si>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</si>
  <si>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</si>
  <si>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</si>
  <si>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</si>
  <si>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</si>
  <si>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</si>
  <si>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</si>
  <si>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</si>
  <si>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</si>
  <si>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</si>
  <si>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</si>
  <si>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</si>
  <si>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</si>
  <si>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</si>
  <si>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</si>
  <si>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</si>
  <si>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</si>
  <si>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</si>
  <si>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</si>
  <si>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</si>
  <si>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</si>
  <si>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</si>
  <si>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</si>
  <si>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</si>
  <si>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</si>
  <si>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</si>
  <si>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</si>
  <si>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</si>
  <si>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</si>
  <si>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</si>
  <si>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</si>
  <si>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</si>
  <si>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</si>
  <si>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</si>
  <si>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</si>
  <si>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</si>
  <si>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</si>
  <si>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</si>
  <si>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</si>
  <si>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</si>
  <si>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</si>
  <si>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</si>
  <si>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</si>
  <si>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</si>
  <si>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</si>
  <si>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</si>
  <si>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</si>
  <si>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</si>
  <si>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</si>
  <si>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</si>
  <si>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</si>
  <si>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</si>
  <si>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</si>
  <si>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</si>
  <si>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</si>
  <si>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</si>
  <si>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</si>
  <si>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</si>
  <si>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</si>
  <si>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</si>
  <si>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</si>
  <si>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</si>
  <si>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</si>
  <si>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</si>
  <si>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</si>
  <si>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</si>
  <si>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</si>
  <si>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</si>
  <si>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</si>
  <si>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</si>
  <si>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</si>
  <si>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</si>
  <si>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</si>
  <si>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</si>
  <si>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</si>
  <si>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</si>
  <si>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</si>
  <si>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</si>
  <si>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</si>
  <si>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</si>
  <si>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</si>
  <si>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</si>
  <si>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</si>
  <si>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</si>
  <si>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</si>
  <si>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</si>
  <si>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</si>
  <si>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</si>
  <si>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</si>
  <si>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</si>
  <si>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</si>
  <si>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</si>
  <si>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</si>
  <si>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</si>
  <si>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</si>
  <si>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</si>
  <si>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</si>
  <si>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</si>
  <si>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</si>
  <si>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</si>
  <si>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</si>
  <si>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</si>
  <si>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</si>
  <si>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</si>
  <si>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</si>
  <si>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</si>
  <si>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</si>
  <si>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</si>
  <si>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</si>
  <si>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</si>
  <si>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</si>
  <si>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</si>
  <si>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</si>
  <si>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</si>
  <si>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</si>
  <si>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</si>
  <si>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</si>
  <si>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</si>
  <si>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</si>
  <si>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</si>
  <si>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</si>
  <si>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</si>
  <si>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</si>
  <si>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</si>
  <si>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</si>
  <si>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</si>
  <si>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</si>
  <si>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</si>
  <si>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</si>
  <si>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</si>
  <si>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</si>
  <si>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</si>
  <si>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</si>
  <si>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</si>
  <si>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</si>
  <si>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</si>
  <si>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</si>
  <si>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</si>
  <si>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</si>
  <si>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</si>
  <si>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</si>
  <si>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</si>
  <si>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</si>
  <si>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</si>
  <si>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</si>
  <si>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</si>
  <si>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</si>
  <si>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</si>
  <si>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</si>
  <si>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</si>
  <si>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</si>
  <si>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</si>
  <si>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</si>
  <si>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</si>
  <si>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</si>
  <si>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</si>
  <si>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</si>
  <si>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</si>
  <si>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</si>
  <si>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</si>
  <si>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</si>
  <si>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</si>
  <si>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</si>
  <si>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</si>
  <si>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</si>
  <si>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</si>
  <si>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</si>
  <si>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</si>
  <si>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</si>
  <si>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</si>
  <si>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</si>
  <si>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</si>
  <si>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</si>
  <si>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</si>
  <si>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</si>
  <si>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</si>
  <si>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</si>
  <si>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</si>
  <si>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</si>
  <si>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</si>
  <si>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</si>
  <si>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</si>
  <si>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</si>
  <si>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</si>
  <si>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</si>
  <si>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</si>
  <si>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</si>
  <si>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</si>
  <si>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</si>
  <si>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</si>
  <si>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</si>
  <si>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</si>
  <si>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</si>
  <si>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</si>
  <si>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</si>
  <si>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</si>
  <si>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</si>
  <si>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</si>
  <si>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</si>
  <si>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</si>
  <si>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</si>
  <si>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</si>
  <si>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</si>
  <si>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</si>
  <si>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</si>
  <si>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</si>
  <si>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</si>
  <si>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</si>
  <si>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</si>
  <si>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</si>
  <si>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</si>
  <si>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</si>
  <si>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</si>
  <si>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</si>
  <si>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</si>
  <si>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</si>
  <si>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</si>
  <si>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</si>
  <si>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</si>
  <si>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</si>
  <si>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</si>
  <si>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</si>
  <si>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</si>
  <si>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</si>
  <si>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</si>
  <si>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</si>
  <si>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</si>
  <si>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</si>
  <si>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</si>
  <si>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</si>
  <si>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</si>
  <si>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</si>
  <si>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</si>
  <si>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</si>
  <si>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</si>
  <si>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</si>
  <si>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</si>
  <si>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</si>
  <si>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</si>
  <si>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</si>
  <si>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</si>
  <si>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</si>
  <si>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</si>
  <si>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</si>
  <si>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</si>
  <si>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</si>
  <si>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</si>
  <si>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</si>
  <si>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</si>
  <si>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</si>
  <si>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</si>
  <si>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</si>
  <si>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</si>
  <si>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</si>
  <si>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</si>
  <si>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</si>
  <si>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</si>
  <si>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</si>
  <si>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</si>
  <si>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</si>
  <si>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</si>
  <si>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</si>
  <si>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</si>
  <si>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</si>
  <si>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</si>
  <si>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</si>
  <si>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</si>
  <si>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</si>
  <si>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</si>
  <si>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</si>
  <si>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</si>
  <si>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</si>
  <si>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</si>
  <si>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</si>
  <si>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</si>
  <si>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</si>
  <si>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</si>
  <si>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</si>
  <si>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</si>
  <si>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</si>
  <si>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</si>
  <si>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</si>
  <si>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</si>
  <si>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</si>
  <si>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</si>
  <si>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</si>
  <si>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</si>
  <si>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</si>
  <si>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</si>
  <si>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</si>
  <si>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</si>
  <si>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</si>
  <si>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</si>
  <si>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</si>
  <si>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</si>
  <si>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</si>
  <si>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</si>
  <si>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</si>
  <si>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</si>
  <si>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</si>
  <si>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</si>
  <si>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</si>
  <si>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</si>
  <si>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</si>
  <si>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</si>
  <si>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</si>
  <si>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</si>
  <si>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</si>
  <si>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</si>
  <si>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</si>
  <si>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</si>
  <si>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</si>
  <si>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</si>
  <si>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</si>
  <si>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</si>
  <si>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</si>
  <si>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</si>
  <si>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</si>
  <si>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</si>
  <si>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</si>
  <si>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</si>
  <si>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</si>
  <si>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</si>
  <si>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</si>
  <si>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</si>
  <si>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</si>
  <si>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</si>
  <si>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</si>
  <si>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</si>
  <si>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</si>
  <si>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</si>
  <si>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</si>
  <si>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</si>
  <si>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</si>
  <si>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</si>
  <si>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</si>
  <si>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</si>
  <si>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</si>
  <si>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</si>
  <si>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</si>
  <si>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</si>
  <si>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</si>
  <si>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</si>
  <si>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</si>
  <si>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</si>
  <si>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</si>
  <si>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</si>
  <si>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</si>
  <si>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</si>
  <si>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</si>
  <si>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</si>
  <si>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</si>
  <si>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</si>
  <si>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</si>
  <si>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</si>
  <si>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</si>
  <si>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</si>
  <si>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</si>
  <si>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</si>
  <si>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</si>
  <si>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</si>
  <si>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</si>
  <si>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</si>
  <si>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</si>
  <si>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</si>
  <si>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</si>
  <si>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</si>
  <si>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</si>
  <si>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</si>
  <si>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</si>
  <si>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</si>
  <si>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</si>
  <si>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</si>
  <si>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</si>
  <si>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</si>
  <si>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</si>
  <si>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</si>
  <si>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</si>
  <si>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</si>
  <si>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</si>
  <si>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</si>
  <si>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</si>
  <si>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</si>
  <si>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</si>
  <si>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</si>
  <si>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</si>
  <si>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</si>
  <si>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</si>
  <si>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</si>
  <si>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</si>
  <si>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</si>
  <si>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</si>
  <si>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</si>
  <si>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</si>
  <si>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</si>
  <si>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</si>
  <si>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</si>
  <si>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</si>
  <si>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</si>
  <si>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</si>
  <si>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</si>
  <si>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</si>
  <si>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</si>
  <si>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</si>
  <si>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</si>
  <si>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</si>
  <si>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</si>
  <si>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</si>
  <si>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</si>
  <si>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</si>
  <si>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</si>
  <si>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</si>
  <si>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</si>
  <si>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</si>
  <si>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</si>
  <si>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</si>
  <si>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</si>
  <si>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</si>
  <si>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</si>
  <si>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</si>
  <si>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</si>
  <si>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</si>
  <si>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</si>
  <si>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</si>
  <si>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</si>
  <si>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</si>
  <si>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</si>
  <si>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</si>
  <si>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</si>
  <si>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</si>
  <si>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</si>
  <si>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</si>
  <si>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</si>
  <si>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</si>
  <si>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</si>
  <si>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</si>
  <si>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</si>
  <si>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</si>
  <si>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</si>
  <si>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</si>
  <si>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</si>
  <si>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</si>
  <si>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</si>
  <si>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</si>
  <si>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</si>
  <si>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</si>
  <si>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</si>
  <si>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</si>
  <si>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</si>
  <si>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</si>
  <si>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</si>
  <si>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</si>
  <si>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</si>
  <si>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</si>
  <si>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</si>
  <si>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</si>
  <si>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</si>
  <si>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</si>
  <si>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</si>
  <si>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</si>
  <si>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</si>
  <si>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</si>
  <si>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</si>
  <si>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</si>
  <si>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</si>
  <si>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</si>
  <si>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</si>
  <si>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</si>
  <si>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</si>
  <si>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</si>
  <si>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</si>
  <si>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</si>
  <si>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</si>
  <si>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</si>
  <si>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</si>
  <si>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</si>
  <si>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</si>
  <si>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</si>
  <si>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</si>
  <si>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</si>
  <si>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</si>
  <si>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</si>
  <si>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</si>
  <si>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</si>
  <si>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</si>
  <si>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</si>
  <si>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</si>
  <si>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</si>
  <si>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</si>
  <si>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</si>
  <si>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</si>
  <si>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</si>
  <si>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</si>
  <si>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</si>
  <si>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</si>
  <si>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</si>
  <si>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</si>
  <si>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</si>
  <si>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</si>
  <si>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</si>
  <si>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</si>
  <si>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</si>
  <si>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</si>
  <si>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</si>
  <si>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</si>
  <si>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</si>
  <si>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</si>
  <si>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</si>
  <si>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</si>
  <si>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</si>
  <si>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</si>
  <si>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</si>
  <si>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</si>
  <si>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</si>
  <si>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</si>
  <si>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</si>
  <si>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</si>
  <si>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</si>
  <si>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</si>
  <si>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</si>
  <si>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</si>
  <si>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</si>
  <si>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</si>
  <si>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</si>
  <si>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</si>
  <si>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</si>
  <si>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</si>
  <si>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</si>
  <si>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</si>
  <si>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</si>
  <si>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</si>
  <si>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</si>
  <si>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</si>
  <si>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</si>
  <si>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</si>
  <si>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</si>
  <si>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</si>
  <si>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</si>
  <si>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</si>
  <si>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</si>
  <si>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</si>
  <si>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</si>
  <si>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</si>
  <si>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</si>
  <si>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</si>
  <si>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</si>
  <si>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</si>
  <si>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</si>
  <si>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</si>
  <si>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</si>
  <si>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</si>
  <si>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</si>
  <si>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</si>
  <si>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</si>
  <si>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</si>
  <si>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</si>
  <si>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</si>
  <si>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</si>
  <si>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</si>
  <si>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</si>
  <si>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</si>
  <si>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</si>
  <si>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</si>
  <si>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</si>
  <si>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</si>
  <si>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</si>
  <si>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</si>
  <si>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</si>
  <si>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</si>
  <si>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</si>
  <si>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</si>
  <si>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</si>
  <si>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</si>
  <si>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</si>
  <si>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</si>
  <si>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</si>
  <si>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</si>
  <si>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</si>
  <si>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</si>
  <si>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</si>
  <si>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</si>
  <si>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</si>
  <si>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</si>
  <si>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</si>
  <si>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</si>
  <si>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</si>
  <si>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</si>
  <si>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</si>
  <si>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</si>
  <si>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</si>
  <si>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</si>
  <si>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</si>
  <si>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</si>
  <si>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</si>
  <si>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</si>
  <si>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</si>
  <si>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</si>
  <si>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</si>
  <si>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</si>
  <si>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</si>
  <si>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</si>
  <si>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</si>
  <si>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</si>
  <si>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</si>
  <si>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</si>
  <si>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</si>
  <si>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</si>
  <si>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</si>
  <si>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</si>
  <si>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</si>
  <si>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</si>
  <si>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</si>
  <si>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</si>
  <si>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</si>
  <si>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</si>
  <si>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</si>
  <si>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</si>
  <si>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</si>
  <si>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</si>
  <si>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</si>
  <si>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</si>
  <si>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</si>
  <si>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</si>
  <si>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</si>
  <si>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</si>
  <si>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</si>
  <si>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</si>
  <si>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</si>
  <si>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</si>
  <si>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</si>
  <si>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</si>
  <si>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</si>
  <si>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</si>
  <si>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</si>
  <si>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</si>
  <si>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</si>
  <si>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</si>
  <si>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</si>
  <si>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</si>
  <si>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</si>
  <si>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</si>
  <si>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</si>
  <si>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</si>
  <si>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</si>
  <si>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</si>
  <si>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</si>
  <si>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</si>
  <si>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</si>
  <si>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</si>
  <si>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</si>
  <si>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</si>
  <si>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</si>
  <si>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</si>
  <si>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</si>
  <si>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</si>
  <si>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</si>
  <si>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</si>
  <si>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</si>
  <si>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</si>
  <si>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</si>
  <si>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</si>
  <si>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</si>
  <si>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</si>
  <si>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</si>
  <si>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</si>
  <si>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</si>
  <si>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</si>
  <si>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</si>
  <si>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</si>
  <si>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</si>
  <si>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</si>
  <si>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</si>
  <si>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</si>
  <si>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</si>
  <si>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</si>
  <si>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</si>
  <si>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</si>
  <si>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</si>
  <si>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</si>
  <si>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</si>
  <si>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</si>
  <si>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</si>
  <si>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</si>
  <si>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</si>
  <si>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</si>
  <si>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</si>
  <si>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</si>
  <si>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</si>
  <si>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</si>
  <si>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</si>
  <si>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</si>
  <si>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</si>
  <si>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</si>
  <si>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</si>
  <si>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</si>
  <si>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</si>
  <si>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</si>
  <si>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</si>
  <si>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</si>
  <si>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</si>
  <si>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</si>
  <si>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</si>
  <si>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</si>
  <si>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</si>
  <si>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</si>
  <si>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</si>
  <si>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</si>
  <si>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</si>
  <si>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</si>
  <si>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</si>
  <si>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</si>
  <si>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</si>
  <si>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</si>
  <si>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</si>
  <si>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</si>
  <si>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</si>
  <si>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</si>
  <si>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</si>
  <si>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</si>
  <si>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</si>
  <si>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</si>
  <si>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</si>
  <si>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</si>
  <si>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</si>
  <si>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</si>
  <si>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</si>
  <si>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</si>
  <si>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</si>
  <si>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</si>
  <si>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</si>
  <si>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</si>
  <si>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</si>
  <si>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</si>
  <si>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</si>
  <si>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</si>
  <si>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</si>
  <si>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</si>
  <si>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</si>
  <si>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</si>
  <si>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</si>
  <si>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</si>
  <si>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</si>
  <si>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</si>
  <si>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</si>
  <si>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</si>
  <si>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</si>
  <si>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</si>
  <si>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</si>
  <si>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</si>
  <si>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</si>
  <si>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</si>
  <si>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</si>
  <si>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</si>
  <si>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</si>
  <si>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</si>
  <si>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</si>
  <si>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</si>
  <si>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</si>
  <si>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</si>
  <si>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</si>
  <si>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</si>
  <si>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</si>
  <si>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</si>
  <si>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</si>
  <si>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</si>
  <si>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</si>
  <si>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</si>
  <si>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</si>
  <si>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</si>
  <si>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</si>
  <si>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</si>
  <si>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</si>
  <si>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</si>
  <si>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</si>
  <si>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</si>
  <si>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</si>
  <si>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</si>
  <si>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</si>
  <si>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</si>
  <si>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</si>
  <si>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</si>
  <si>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</si>
  <si>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</si>
  <si>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</si>
  <si>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</si>
  <si>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</si>
  <si>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</si>
  <si>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</si>
  <si>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</si>
  <si>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</si>
  <si>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</si>
  <si>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</si>
  <si>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</si>
  <si>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</si>
  <si>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</si>
  <si>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</si>
  <si>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</si>
  <si>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</si>
  <si>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</si>
  <si>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</si>
  <si>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</si>
  <si>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</si>
  <si>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</si>
  <si>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</si>
  <si>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</si>
  <si>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</si>
  <si>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</si>
  <si>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</si>
  <si>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</si>
  <si>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</si>
  <si>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</si>
  <si>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</si>
  <si>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</si>
  <si>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</si>
  <si>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</si>
  <si>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</si>
  <si>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</si>
  <si>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</si>
  <si>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</si>
  <si>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</si>
  <si>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</si>
  <si>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</si>
  <si>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</si>
  <si>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</si>
  <si>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</si>
  <si>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</si>
  <si>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</si>
  <si>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</si>
  <si>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</si>
  <si>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</si>
  <si>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</si>
  <si>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</si>
  <si>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</si>
  <si>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</si>
  <si>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</si>
  <si>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</si>
  <si>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</si>
  <si>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</si>
  <si>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</si>
  <si>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</si>
  <si>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</si>
  <si>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</si>
  <si>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</si>
  <si>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</si>
  <si>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</si>
  <si>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</si>
  <si>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</si>
  <si>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</si>
  <si>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</si>
  <si>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</si>
  <si>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</si>
  <si>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</si>
  <si>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</si>
  <si>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</si>
  <si>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</si>
  <si>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</si>
  <si>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</si>
  <si>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</si>
  <si>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</si>
  <si>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</si>
  <si>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</si>
  <si>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</si>
  <si>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</si>
  <si>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</si>
  <si>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</si>
  <si>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</si>
  <si>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</si>
  <si>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</si>
  <si>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</si>
  <si>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</si>
  <si>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</si>
  <si>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</si>
  <si>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</si>
  <si>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</si>
  <si>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</si>
  <si>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</si>
  <si>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</si>
  <si>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</si>
  <si>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</si>
  <si>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</si>
  <si>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</si>
  <si>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</si>
  <si>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</si>
  <si>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</si>
  <si>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</si>
  <si>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</si>
  <si>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</si>
  <si>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</si>
  <si>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</si>
  <si>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</si>
  <si>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</si>
  <si>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</si>
  <si>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</si>
  <si>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</si>
  <si>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</si>
  <si>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</si>
  <si>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</si>
  <si>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</si>
  <si>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</si>
  <si>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</si>
  <si>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</si>
  <si>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</si>
  <si>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</si>
  <si>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</si>
  <si>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</si>
  <si>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</si>
  <si>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</si>
  <si>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</si>
  <si>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</si>
  <si>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</si>
  <si>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</si>
  <si>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</si>
  <si>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</si>
  <si>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</si>
  <si>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</si>
  <si>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</si>
  <si>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</si>
  <si>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</si>
  <si>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</si>
  <si>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</si>
  <si>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</si>
  <si>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</si>
  <si>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</si>
  <si>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</si>
  <si>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</si>
  <si>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</si>
  <si>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</si>
  <si>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</si>
  <si>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</si>
  <si>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</si>
  <si>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</si>
  <si>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</si>
  <si>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</si>
  <si>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</si>
  <si>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</si>
  <si>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</si>
  <si>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</si>
  <si>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</si>
  <si>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</si>
  <si>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</si>
  <si>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</si>
  <si>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</si>
  <si>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</si>
  <si>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</si>
  <si>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</si>
  <si>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</si>
  <si>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</si>
  <si>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</si>
  <si>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</si>
  <si>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</si>
  <si>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</si>
  <si>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</si>
  <si>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</si>
  <si>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</si>
  <si>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</si>
  <si>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</si>
  <si>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</si>
  <si>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</si>
  <si>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</si>
  <si>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</si>
  <si>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</si>
  <si>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</si>
  <si>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</si>
  <si>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</si>
  <si>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</si>
  <si>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</si>
  <si>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</si>
  <si>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</si>
  <si>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</si>
  <si>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</si>
  <si>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</si>
  <si>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</si>
  <si>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</si>
  <si>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</si>
  <si>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</si>
  <si>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</si>
  <si>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</si>
  <si>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</si>
  <si>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</si>
  <si>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</si>
  <si>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</si>
  <si>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</si>
  <si>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</si>
  <si>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</si>
  <si>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</si>
  <si>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</si>
  <si>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</si>
  <si>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</si>
  <si>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</si>
  <si>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</si>
  <si>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</si>
  <si>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</si>
  <si>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</si>
  <si>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</si>
  <si>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</si>
  <si>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</si>
  <si>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</si>
  <si>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</si>
  <si>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</si>
  <si>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</si>
  <si>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</si>
  <si>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</si>
  <si>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</si>
  <si>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</si>
  <si>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</si>
  <si>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</si>
  <si>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</si>
  <si>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</si>
  <si>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</si>
  <si>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</si>
  <si>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</si>
  <si>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</si>
  <si>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</si>
  <si>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</si>
  <si>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</si>
  <si>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</si>
  <si>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</si>
  <si>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</si>
  <si>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</si>
  <si>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</si>
  <si>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</si>
  <si>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</si>
  <si>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</si>
  <si>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</si>
  <si>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</si>
  <si>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</si>
  <si>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</si>
  <si>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</si>
  <si>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</si>
  <si>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</si>
  <si>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</si>
  <si>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</si>
  <si>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</si>
  <si>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</si>
  <si>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</si>
  <si>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</si>
  <si>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</si>
  <si>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</si>
  <si>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</si>
  <si>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</si>
  <si>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</si>
  <si>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</si>
  <si>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</si>
  <si>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</si>
  <si>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</si>
  <si>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</si>
  <si>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</si>
  <si>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</si>
  <si>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</si>
  <si>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</si>
  <si>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</si>
  <si>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</si>
  <si>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</si>
  <si>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</si>
  <si>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</si>
  <si>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</si>
  <si>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</si>
  <si>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</si>
  <si>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</si>
  <si>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</si>
  <si>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</si>
  <si>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</si>
  <si>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</si>
  <si>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</si>
  <si>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</si>
  <si>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</si>
  <si>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</si>
  <si>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</si>
  <si>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</si>
  <si>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</si>
  <si>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</si>
  <si>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</si>
  <si>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</si>
  <si>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</si>
  <si>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</si>
  <si>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</si>
  <si>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</si>
  <si>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</si>
  <si>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</si>
  <si>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</si>
  <si>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</si>
  <si>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</si>
  <si>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</si>
  <si>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</si>
  <si>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</si>
  <si>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</si>
  <si>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</si>
  <si>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</si>
  <si>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</si>
  <si>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</si>
  <si>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</si>
  <si>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</si>
  <si>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</si>
  <si>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</si>
  <si>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</si>
  <si>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</si>
  <si>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</si>
  <si>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</si>
  <si>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</si>
  <si>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</si>
  <si>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</si>
  <si>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</si>
  <si>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</si>
  <si>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</si>
  <si>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</si>
  <si>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</si>
  <si>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</si>
  <si>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</si>
  <si>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</si>
  <si>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</si>
  <si>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</si>
  <si>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</si>
  <si>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</si>
  <si>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</si>
  <si>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</si>
  <si>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</si>
  <si>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</si>
  <si>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</si>
  <si>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</si>
  <si>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</si>
  <si>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</si>
  <si>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</si>
  <si>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</si>
  <si>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</si>
  <si>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</si>
  <si>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</si>
  <si>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</si>
  <si>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</si>
  <si>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</si>
  <si>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</si>
  <si>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</si>
  <si>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</si>
  <si>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</si>
  <si>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</si>
  <si>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</si>
  <si>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</si>
  <si>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</si>
  <si>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</si>
  <si>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</si>
  <si>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</si>
  <si>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</si>
  <si>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</si>
  <si>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</si>
  <si>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</si>
  <si>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</si>
  <si>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</si>
  <si>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</si>
  <si>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</si>
  <si>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</si>
  <si>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</si>
  <si>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</si>
  <si>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</si>
  <si>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</si>
  <si>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</si>
  <si>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</si>
  <si>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</si>
  <si>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</si>
  <si>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</si>
  <si>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</si>
  <si>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</si>
  <si>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</si>
  <si>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</si>
  <si>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</si>
  <si>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</si>
  <si>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</si>
  <si>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</si>
  <si>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</si>
  <si>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</si>
  <si>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</si>
  <si>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</si>
  <si>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</si>
  <si>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</si>
  <si>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</si>
  <si>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</si>
  <si>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</si>
  <si>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</si>
  <si>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</si>
  <si>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</si>
  <si>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</si>
  <si>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</si>
  <si>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</si>
  <si>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</si>
  <si>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</si>
  <si>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</si>
  <si>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</si>
  <si>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</si>
  <si>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</si>
  <si>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</si>
  <si>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</si>
  <si>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</si>
  <si>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</si>
  <si>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</si>
  <si>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</si>
  <si>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</si>
  <si>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</si>
  <si>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</si>
  <si>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</si>
  <si>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</si>
  <si>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</si>
  <si>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</si>
  <si>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</si>
  <si>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</si>
  <si>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</si>
  <si>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</si>
  <si>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</si>
  <si>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</si>
  <si>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</si>
  <si>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</si>
  <si>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</si>
  <si>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</si>
  <si>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</si>
  <si>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</si>
  <si>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</si>
  <si>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</si>
  <si>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</si>
  <si>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</si>
  <si>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</si>
  <si>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</si>
  <si>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</si>
  <si>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</si>
  <si>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</si>
  <si>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</si>
  <si>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</si>
  <si>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</si>
  <si>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</si>
  <si>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</si>
  <si>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</si>
  <si>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</si>
  <si>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</si>
  <si>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</si>
  <si>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</si>
  <si>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</si>
  <si>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</si>
  <si>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</si>
  <si>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</si>
  <si>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</si>
  <si>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</si>
  <si>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</si>
  <si>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</si>
  <si>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</si>
  <si>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</si>
  <si>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</si>
  <si>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</si>
  <si>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</si>
  <si>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</si>
  <si>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</si>
  <si>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</si>
  <si>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</si>
  <si>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</si>
  <si>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</si>
  <si>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</si>
  <si>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</si>
  <si>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</si>
  <si>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</si>
  <si>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</si>
  <si>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</si>
  <si>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</si>
  <si>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</si>
  <si>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</si>
  <si>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</si>
  <si>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</si>
  <si>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</si>
  <si>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</si>
  <si>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</si>
  <si>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</si>
  <si>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</si>
  <si>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</si>
  <si>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</si>
  <si>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</si>
  <si>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</si>
  <si>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</si>
  <si>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</si>
  <si>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</si>
  <si>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</si>
  <si>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</si>
  <si>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</si>
  <si>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</si>
  <si>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</si>
  <si>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</si>
  <si>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</si>
  <si>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</si>
  <si>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</si>
  <si>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</si>
  <si>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</si>
  <si>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</si>
  <si>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</si>
  <si>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</si>
  <si>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</si>
  <si>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</si>
  <si>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</si>
  <si>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</si>
  <si>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</si>
  <si>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</si>
  <si>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</si>
  <si>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</si>
  <si>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</si>
  <si>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</si>
  <si>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</si>
  <si>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</si>
  <si>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</si>
  <si>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</si>
  <si>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</si>
  <si>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</si>
  <si>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</si>
  <si>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</si>
  <si>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</si>
  <si>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</si>
  <si>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</si>
  <si>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</si>
  <si>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</si>
  <si>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</si>
  <si>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</si>
  <si>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</si>
  <si>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</si>
  <si>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</si>
  <si>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</si>
  <si>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</si>
  <si>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</si>
  <si>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</si>
  <si>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</si>
  <si>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</si>
  <si>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</si>
  <si>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</si>
  <si>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</si>
  <si>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</si>
  <si>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</si>
  <si>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</si>
  <si>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</si>
  <si>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</si>
  <si>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</si>
  <si>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</si>
  <si>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</si>
  <si>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</si>
  <si>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</si>
  <si>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</si>
  <si>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</si>
  <si>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</si>
  <si>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</si>
  <si>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</si>
  <si>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</si>
  <si>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</si>
  <si>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</si>
  <si>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</si>
  <si>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</si>
  <si>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</si>
  <si>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</si>
  <si>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</si>
  <si>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</si>
  <si>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</si>
  <si>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</si>
  <si>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</si>
  <si>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</si>
  <si>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</si>
  <si>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</si>
  <si>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</si>
  <si>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</si>
  <si>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</si>
  <si>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</si>
  <si>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</si>
  <si>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</si>
  <si>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</si>
  <si>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</si>
  <si>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</si>
  <si>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</si>
  <si>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</si>
  <si>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</si>
  <si>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</si>
  <si>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</si>
  <si>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</si>
  <si>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</si>
  <si>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</si>
  <si>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</si>
  <si>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</si>
  <si>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</si>
  <si>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</si>
  <si>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</si>
  <si>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</si>
  <si>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</si>
  <si>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</si>
  <si>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</si>
  <si>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</si>
  <si>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</si>
  <si>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</si>
  <si>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</si>
  <si>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</si>
  <si>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</si>
  <si>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</si>
  <si>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</si>
  <si>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</si>
  <si>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</si>
  <si>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</si>
  <si>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</si>
  <si>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</si>
  <si>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</si>
  <si>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</si>
  <si>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</si>
  <si>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</si>
  <si>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</si>
  <si>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</si>
  <si>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</si>
  <si>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</si>
  <si>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</si>
  <si>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</si>
  <si>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</si>
  <si>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</si>
  <si>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</si>
  <si>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</si>
  <si>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</si>
  <si>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</si>
  <si>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</si>
  <si>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</si>
  <si>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</si>
  <si>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</si>
  <si>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</si>
  <si>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</si>
  <si>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</si>
  <si>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</si>
  <si>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</si>
  <si>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</si>
  <si>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</si>
  <si>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</si>
  <si>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</si>
  <si>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</si>
  <si>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</si>
  <si>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</si>
  <si>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</si>
  <si>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</si>
  <si>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</si>
  <si>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</si>
  <si>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</si>
  <si>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</si>
  <si>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</si>
  <si>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</si>
  <si>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</si>
  <si>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</si>
  <si>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</si>
  <si>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</si>
  <si>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</si>
  <si>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</si>
  <si>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</si>
  <si>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</si>
  <si>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</si>
  <si>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</si>
  <si>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</si>
  <si>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</si>
  <si>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</si>
  <si>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</si>
  <si>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</si>
  <si>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</si>
  <si>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</si>
  <si>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</si>
  <si>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</si>
  <si>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</si>
  <si>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</si>
  <si>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</si>
  <si>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</si>
  <si>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</si>
  <si>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</si>
  <si>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</si>
  <si>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</si>
  <si>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</si>
  <si>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</si>
  <si>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</si>
  <si>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</si>
  <si>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</si>
  <si>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</si>
  <si>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</si>
  <si>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</si>
  <si>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</si>
  <si>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</si>
  <si>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</si>
  <si>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</si>
  <si>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</si>
  <si>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</si>
  <si>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</si>
  <si>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</si>
  <si>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</si>
  <si>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</si>
  <si>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</si>
  <si>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</si>
  <si>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</si>
  <si>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</si>
  <si>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</si>
  <si>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</si>
  <si>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</si>
  <si>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</si>
  <si>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</si>
  <si>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</si>
  <si>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</si>
  <si>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</si>
  <si>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</si>
  <si>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</si>
  <si>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</si>
  <si>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</si>
  <si>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</si>
  <si>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</si>
  <si>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</si>
  <si>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</si>
  <si>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</si>
  <si>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</si>
  <si>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</si>
  <si>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</si>
  <si>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</si>
  <si>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</si>
  <si>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</si>
  <si>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</si>
  <si>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</si>
  <si>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</si>
  <si>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</si>
  <si>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</si>
  <si>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</si>
  <si>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</si>
  <si>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</si>
  <si>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</si>
  <si>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</si>
  <si>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</si>
  <si>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</si>
  <si>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</si>
  <si>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</si>
  <si>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</si>
  <si>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</si>
  <si>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</si>
  <si>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</si>
  <si>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</si>
  <si>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</si>
  <si>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</si>
  <si>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</si>
  <si>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</si>
  <si>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</si>
  <si>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</si>
  <si>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</si>
  <si>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</si>
  <si>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</si>
  <si>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</si>
  <si>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</si>
  <si>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</si>
  <si>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</si>
  <si>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</si>
  <si>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</si>
  <si>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</si>
  <si>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</si>
  <si>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</si>
  <si>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</si>
  <si>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</si>
  <si>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</si>
  <si>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</si>
  <si>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</si>
  <si>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</si>
  <si>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</si>
  <si>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</si>
  <si>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</si>
  <si>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</si>
  <si>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</si>
  <si>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</si>
  <si>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</si>
  <si>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</si>
  <si>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</si>
  <si>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</si>
  <si>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</si>
  <si>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</si>
  <si>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</si>
  <si>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</si>
  <si>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</si>
  <si>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</si>
  <si>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</si>
  <si>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</si>
  <si>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</si>
  <si>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</si>
  <si>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</si>
  <si>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</si>
  <si>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</si>
  <si>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</si>
  <si>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</si>
  <si>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</si>
  <si>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</si>
  <si>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</si>
  <si>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</si>
  <si>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</si>
  <si>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</si>
  <si>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</si>
  <si>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</si>
  <si>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</si>
  <si>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</si>
  <si>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</si>
  <si>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</si>
  <si>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</si>
  <si>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</si>
  <si>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</si>
  <si>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</si>
  <si>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</si>
  <si>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</si>
  <si>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</si>
  <si>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</si>
  <si>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</si>
  <si>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</si>
  <si>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</si>
  <si>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</si>
  <si>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</si>
  <si>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</si>
  <si>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</si>
  <si>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</si>
  <si>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</si>
  <si>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</si>
  <si>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</si>
  <si>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</si>
  <si>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</si>
  <si>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</si>
  <si>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</si>
  <si>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</si>
  <si>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</si>
  <si>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</si>
  <si>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</si>
  <si>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</si>
  <si>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</si>
  <si>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</si>
  <si>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</si>
  <si>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</si>
  <si>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</si>
  <si>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</si>
  <si>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</si>
  <si>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</si>
  <si>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</si>
  <si>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</si>
  <si>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</si>
  <si>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</si>
  <si>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</si>
  <si>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</si>
  <si>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</si>
  <si>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</si>
  <si>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</si>
  <si>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</si>
  <si>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</si>
  <si>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</si>
  <si>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</si>
  <si>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</si>
  <si>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</si>
  <si>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</si>
  <si>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</si>
  <si>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</si>
  <si>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</si>
  <si>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</si>
  <si>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</si>
  <si>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</si>
  <si>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</si>
  <si>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</si>
  <si>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</si>
  <si>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</si>
  <si>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</si>
  <si>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</si>
  <si>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</si>
  <si>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</si>
  <si>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</si>
  <si>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</si>
  <si>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</si>
  <si>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</si>
  <si>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</si>
  <si>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</si>
  <si>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</si>
  <si>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</si>
  <si>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</si>
  <si>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</si>
  <si>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</si>
  <si>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</si>
  <si>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</si>
  <si>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</si>
  <si>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</si>
  <si>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</si>
  <si>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</si>
  <si>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</si>
  <si>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</si>
  <si>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</si>
  <si>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</si>
  <si>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</si>
  <si>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</si>
  <si>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</si>
  <si>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</si>
  <si>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</si>
  <si>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</si>
  <si>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</si>
  <si>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</si>
  <si>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</si>
  <si>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</si>
  <si>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</si>
  <si>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</si>
  <si>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</si>
  <si>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</si>
  <si>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</si>
  <si>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</si>
  <si>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</si>
  <si>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</si>
  <si>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</si>
  <si>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</si>
  <si>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</si>
  <si>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</si>
  <si>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</si>
  <si>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</si>
  <si>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</si>
  <si>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</si>
  <si>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</si>
  <si>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</si>
  <si>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</si>
  <si>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</si>
  <si>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</si>
  <si>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</si>
  <si>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</si>
  <si>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</si>
  <si>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</si>
  <si>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</si>
  <si>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</si>
  <si>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</si>
  <si>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</si>
  <si>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</si>
  <si>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</si>
  <si>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</si>
  <si>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</si>
  <si>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</si>
  <si>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</si>
  <si>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</si>
  <si>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</si>
  <si>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</si>
  <si>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</si>
  <si>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</si>
  <si>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</si>
  <si>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</si>
  <si>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</si>
  <si>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</si>
  <si>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</si>
  <si>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</si>
  <si>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</si>
  <si>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</si>
  <si>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</si>
  <si>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</si>
  <si>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</si>
  <si>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</si>
  <si>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</si>
  <si>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</si>
  <si>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</si>
  <si>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</si>
  <si>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</si>
  <si>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</si>
  <si>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</si>
  <si>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</si>
  <si>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</si>
  <si>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</si>
  <si>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</si>
  <si>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</si>
  <si>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</si>
  <si>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</si>
  <si>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</si>
  <si>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</si>
  <si>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</si>
  <si>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</si>
  <si>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</si>
  <si>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</si>
  <si>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</si>
  <si>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</si>
  <si>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</si>
  <si>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</si>
  <si>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</si>
  <si>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</si>
  <si>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</si>
  <si>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</si>
  <si>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</si>
  <si>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</si>
  <si>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</si>
  <si>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</si>
  <si>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</si>
  <si>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</si>
  <si>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</si>
  <si>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</si>
  <si>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</si>
  <si>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</si>
  <si>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</si>
  <si>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</si>
  <si>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</si>
  <si>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</si>
  <si>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</si>
  <si>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</si>
  <si>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</si>
  <si>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</si>
  <si>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</si>
  <si>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</si>
  <si>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</si>
  <si>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</si>
  <si>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</si>
  <si>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</si>
  <si>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</si>
  <si>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</si>
  <si>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</si>
  <si>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</si>
  <si>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</si>
  <si>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</si>
  <si>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</si>
  <si>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</si>
  <si>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</si>
  <si>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</si>
  <si>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</si>
  <si>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</si>
  <si>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</si>
  <si>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</si>
  <si>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</si>
  <si>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</si>
  <si>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</si>
  <si>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</si>
  <si>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</si>
  <si>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</si>
  <si>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</si>
  <si>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</si>
  <si>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</si>
  <si>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</si>
  <si>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</si>
  <si>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</si>
  <si>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</si>
  <si>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</si>
  <si>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</si>
  <si>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</si>
  <si>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</si>
  <si>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</si>
  <si>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</si>
  <si>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</si>
  <si>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</si>
  <si>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</si>
  <si>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</si>
  <si>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</si>
  <si>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</si>
  <si>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</si>
  <si>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</si>
  <si>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</si>
  <si>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</si>
  <si>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</si>
  <si>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</si>
  <si>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</si>
  <si>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</si>
  <si>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</si>
  <si>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</si>
  <si>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</si>
  <si>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</si>
  <si>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</si>
  <si>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</si>
  <si>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</si>
  <si>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</si>
  <si>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</si>
  <si>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</si>
  <si>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</si>
  <si>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</si>
  <si>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</si>
  <si>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</si>
  <si>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</si>
  <si>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</si>
  <si>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</si>
  <si>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</si>
  <si>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</si>
  <si>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</si>
  <si>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</si>
  <si>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</si>
  <si>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</si>
  <si>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</si>
  <si>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</si>
  <si>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</si>
  <si>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</si>
  <si>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</si>
  <si>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</si>
  <si>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</si>
  <si>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</si>
  <si>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</si>
  <si>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</si>
  <si>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</si>
  <si>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</si>
  <si>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</si>
  <si>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</si>
  <si>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</si>
  <si>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</si>
  <si>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</si>
  <si>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</si>
  <si>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</si>
  <si>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</si>
  <si>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</si>
  <si>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</si>
  <si>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</si>
  <si>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</si>
  <si>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</si>
  <si>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</si>
  <si>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</si>
  <si>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</si>
  <si>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</si>
  <si>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</si>
  <si>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</si>
  <si>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</si>
  <si>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</si>
  <si>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</si>
  <si>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</si>
  <si>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</si>
  <si>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</si>
  <si>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</si>
  <si>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</si>
  <si>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</si>
  <si>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</si>
  <si>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</si>
  <si>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</si>
  <si>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</si>
  <si>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</si>
  <si>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</si>
  <si>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</si>
  <si>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</si>
  <si>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</si>
  <si>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</si>
  <si>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</si>
  <si>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</si>
  <si>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</si>
  <si>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</si>
  <si>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</si>
  <si>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</si>
  <si>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</si>
  <si>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</si>
  <si>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</si>
  <si>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</si>
  <si>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</si>
  <si>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</si>
  <si>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</si>
  <si>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</si>
  <si>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</si>
  <si>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</si>
  <si>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</si>
  <si>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</si>
  <si>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</si>
  <si>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</si>
  <si>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</si>
  <si>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</si>
  <si>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</si>
  <si>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</si>
  <si>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</si>
  <si>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</si>
  <si>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</si>
  <si>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</si>
  <si>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</si>
  <si>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</si>
  <si>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</si>
  <si>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</si>
  <si>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</si>
  <si>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</si>
  <si>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</si>
  <si>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</si>
  <si>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</si>
  <si>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</si>
  <si>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</si>
  <si>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</si>
  <si>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</si>
  <si>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</si>
  <si>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</si>
  <si>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</si>
  <si>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</si>
  <si>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</si>
  <si>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</si>
  <si>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</si>
  <si>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</si>
  <si>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</si>
  <si>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</si>
  <si>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</si>
  <si>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</si>
  <si>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</si>
  <si>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</si>
  <si>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</si>
  <si>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</si>
  <si>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</si>
  <si>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</si>
  <si>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</si>
  <si>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</si>
  <si>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</si>
  <si>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</si>
  <si>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</si>
  <si>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</si>
  <si>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</si>
  <si>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</si>
  <si>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</si>
  <si>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</si>
  <si>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</si>
  <si>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</si>
  <si>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</si>
  <si>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</si>
  <si>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</si>
  <si>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</si>
  <si>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</si>
  <si>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</si>
  <si>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</si>
  <si>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</si>
  <si>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</si>
  <si>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</si>
  <si>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</si>
  <si>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</si>
  <si>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</si>
  <si>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</si>
  <si>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</si>
  <si>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</si>
  <si>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</si>
  <si>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</si>
  <si>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</si>
  <si>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</si>
  <si>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</si>
  <si>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</si>
  <si>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</si>
  <si>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</si>
  <si>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</si>
  <si>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</si>
  <si>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</si>
  <si>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</si>
  <si>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</si>
  <si>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</si>
  <si>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</si>
  <si>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</si>
  <si>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</si>
  <si>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</si>
  <si>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</si>
  <si>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</si>
  <si>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</si>
  <si>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</si>
  <si>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</si>
  <si>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</si>
  <si>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</si>
  <si>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</si>
  <si>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</si>
  <si>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</si>
  <si>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</si>
  <si>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</si>
  <si>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</si>
  <si>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</si>
  <si>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</si>
  <si>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</si>
  <si>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</si>
  <si>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</si>
  <si>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</si>
  <si>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</si>
  <si>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</si>
  <si>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</si>
  <si>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</si>
  <si>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</si>
  <si>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</si>
  <si>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</si>
  <si>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</si>
  <si>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</si>
  <si>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</si>
  <si>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</si>
  <si>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</si>
  <si>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</si>
  <si>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</si>
  <si>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</si>
  <si>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</si>
  <si>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</si>
  <si>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</si>
  <si>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</si>
  <si>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</si>
  <si>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</si>
  <si>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</si>
  <si>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</si>
  <si>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</si>
  <si>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</si>
  <si>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</si>
  <si>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</si>
  <si>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</si>
  <si>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</si>
  <si>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</si>
  <si>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</si>
  <si>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</si>
  <si>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</si>
  <si>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</si>
  <si>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</si>
  <si>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</si>
  <si>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</si>
  <si>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</si>
  <si>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</si>
  <si>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</si>
  <si>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</si>
  <si>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</si>
  <si>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</si>
  <si>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</si>
  <si>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</si>
  <si>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</si>
  <si>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</si>
  <si>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</si>
  <si>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</si>
  <si>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</si>
  <si>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</si>
  <si>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</si>
  <si>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</si>
  <si>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</si>
  <si>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</si>
  <si>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</si>
  <si>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</si>
  <si>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</si>
  <si>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</si>
  <si>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</si>
  <si>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</si>
  <si>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</si>
  <si>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</si>
  <si>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</si>
  <si>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</si>
  <si>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</si>
  <si>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</si>
  <si>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</si>
  <si>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</si>
  <si>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</si>
  <si>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</si>
  <si>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</si>
  <si>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</si>
  <si>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</si>
  <si>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</si>
  <si>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</si>
  <si>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</si>
  <si>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</si>
  <si>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</si>
  <si>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</si>
  <si>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</si>
  <si>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</si>
  <si>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</si>
  <si>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</si>
  <si>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</si>
  <si>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</si>
  <si>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</si>
  <si>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</si>
  <si>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</si>
  <si>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</si>
  <si>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</si>
  <si>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</si>
  <si>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</si>
  <si>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</si>
  <si>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</si>
  <si>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</si>
  <si>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</si>
  <si>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</si>
  <si>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</si>
  <si>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</si>
  <si>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</si>
  <si>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</si>
  <si>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</si>
  <si>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</si>
  <si>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</si>
  <si>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</si>
  <si>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</si>
  <si>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</si>
  <si>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</si>
  <si>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</si>
  <si>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</si>
  <si>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</si>
  <si>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</si>
  <si>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</si>
  <si>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</si>
  <si>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</si>
  <si>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</si>
  <si>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</si>
  <si>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</si>
  <si>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</si>
  <si>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</si>
  <si>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</si>
  <si>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</si>
  <si>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</si>
  <si>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</si>
  <si>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</si>
  <si>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</si>
  <si>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</si>
  <si>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</si>
  <si>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</si>
  <si>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</si>
  <si>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</si>
  <si>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</si>
  <si>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</si>
  <si>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</si>
  <si>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</si>
  <si>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</si>
  <si>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</si>
  <si>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</si>
  <si>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</si>
  <si>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</si>
  <si>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</si>
  <si>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</si>
  <si>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</si>
  <si>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</si>
  <si>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</si>
  <si>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</si>
  <si>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</si>
  <si>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</si>
  <si>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</si>
  <si>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</si>
  <si>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</si>
  <si>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</si>
  <si>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</si>
  <si>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</si>
  <si>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</si>
  <si>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</si>
  <si>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</si>
  <si>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</si>
  <si>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</si>
  <si>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</si>
  <si>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</si>
  <si>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</si>
  <si>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</si>
  <si>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</si>
  <si>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</si>
  <si>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</si>
  <si>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</si>
  <si>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</si>
  <si>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</si>
  <si>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</si>
  <si>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</si>
  <si>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</si>
  <si>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</si>
  <si>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</si>
  <si>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</si>
  <si>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</si>
  <si>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</si>
  <si>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</si>
  <si>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</si>
  <si>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</si>
  <si>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</si>
  <si>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</si>
  <si>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</si>
  <si>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</si>
  <si>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</si>
  <si>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</si>
  <si>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</si>
  <si>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</si>
  <si>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</si>
  <si>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</si>
  <si>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</si>
  <si>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</si>
  <si>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</si>
  <si>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</si>
  <si>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</si>
  <si>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</si>
  <si>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</si>
  <si>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</si>
  <si>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</si>
  <si>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</si>
  <si>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</si>
  <si>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</si>
  <si>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</si>
  <si>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</si>
  <si>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</si>
  <si>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</si>
  <si>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</si>
  <si>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</si>
  <si>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</si>
  <si>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</si>
  <si>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</si>
  <si>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</si>
  <si>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</si>
  <si>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</si>
  <si>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</si>
  <si>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</si>
  <si>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</si>
  <si>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</si>
  <si>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</si>
  <si>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</si>
  <si>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</si>
  <si>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</si>
  <si>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</si>
  <si>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</si>
  <si>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</si>
  <si>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</si>
  <si>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</si>
  <si>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</si>
  <si>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</si>
  <si>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</si>
  <si>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</si>
  <si>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</si>
  <si>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</si>
  <si>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</si>
  <si>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</si>
  <si>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</si>
  <si>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</si>
  <si>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</si>
  <si>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</si>
  <si>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</si>
  <si>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</si>
  <si>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</si>
  <si>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</si>
  <si>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</si>
  <si>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</si>
  <si>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</si>
  <si>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</si>
  <si>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</si>
  <si>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</si>
  <si>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</si>
  <si>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</si>
  <si>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</si>
  <si>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</si>
  <si>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</si>
  <si>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</si>
  <si>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</si>
  <si>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</si>
  <si>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</si>
  <si>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</si>
  <si>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</si>
  <si>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</si>
  <si>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</si>
  <si>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</si>
  <si>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</si>
  <si>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</si>
  <si>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</si>
  <si>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</si>
  <si>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</si>
  <si>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</si>
  <si>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</si>
  <si>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</si>
  <si>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</si>
  <si>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</si>
  <si>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</si>
  <si>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</si>
  <si>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</si>
  <si>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</si>
  <si>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</si>
  <si>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</si>
  <si>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</si>
  <si>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</si>
  <si>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</si>
  <si>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</si>
  <si>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</si>
  <si>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</si>
  <si>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</si>
  <si>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</si>
  <si>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</si>
  <si>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</si>
  <si>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</si>
  <si>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</si>
  <si>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</si>
  <si>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</si>
  <si>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</si>
  <si>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</si>
  <si>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</si>
  <si>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</si>
  <si>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</si>
  <si>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</si>
  <si>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</si>
  <si>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</si>
  <si>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</si>
  <si>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</si>
  <si>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</si>
  <si>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</si>
  <si>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</si>
  <si>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</si>
  <si>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</si>
  <si>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</si>
  <si>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</si>
  <si>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</si>
  <si>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</si>
  <si>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</si>
  <si>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</si>
  <si>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</si>
  <si>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</si>
  <si>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</si>
  <si>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</si>
  <si>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</si>
  <si>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</si>
  <si>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</si>
  <si>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</si>
  <si>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</si>
  <si>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</si>
  <si>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</si>
  <si>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</si>
  <si>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</si>
  <si>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</si>
  <si>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</si>
  <si>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</si>
  <si>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</si>
  <si>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</si>
  <si>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</si>
  <si>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</si>
  <si>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</si>
  <si>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</si>
  <si>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</si>
  <si>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</si>
  <si>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</si>
  <si>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</si>
  <si>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</si>
  <si>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</si>
  <si>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</si>
  <si>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</si>
  <si>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</si>
  <si>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</si>
  <si>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</si>
  <si>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</si>
  <si>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</si>
  <si>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</si>
  <si>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</si>
  <si>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</si>
  <si>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</si>
  <si>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</si>
  <si>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</si>
  <si>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</si>
  <si>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</si>
  <si>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</si>
  <si>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</si>
  <si>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</si>
  <si>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</si>
  <si>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</si>
  <si>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</si>
  <si>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</si>
  <si>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</si>
  <si>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</si>
  <si>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</si>
  <si>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</si>
  <si>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</si>
  <si>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</si>
  <si>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</si>
  <si>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</si>
  <si>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</si>
  <si>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</si>
  <si>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</si>
  <si>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</si>
  <si>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</si>
  <si>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</si>
  <si>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</si>
  <si>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</si>
  <si>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</si>
  <si>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</si>
  <si>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</si>
  <si>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</si>
  <si>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</si>
  <si>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</si>
  <si>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</si>
  <si>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</si>
  <si>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</si>
  <si>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</si>
  <si>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</si>
  <si>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</si>
  <si>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</si>
  <si>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</si>
  <si>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</si>
  <si>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</si>
  <si>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</si>
  <si>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</si>
  <si>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</si>
  <si>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</si>
  <si>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</si>
  <si>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</si>
  <si>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</si>
  <si>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</si>
  <si>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</si>
  <si>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</si>
  <si>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</si>
  <si>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</si>
  <si>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</si>
  <si>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</si>
  <si>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</si>
  <si>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</si>
  <si>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</si>
  <si>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</si>
  <si>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</si>
  <si>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</si>
  <si>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</si>
  <si>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</si>
  <si>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</si>
  <si>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</si>
  <si>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</si>
  <si>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</si>
  <si>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</si>
  <si>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</si>
  <si>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</si>
  <si>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</si>
  <si>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</si>
  <si>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</si>
  <si>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</si>
  <si>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</si>
  <si>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</si>
  <si>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</si>
  <si>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</si>
  <si>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</si>
  <si>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</si>
  <si>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</si>
  <si>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</si>
  <si>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</si>
  <si>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</si>
  <si>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</si>
  <si>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</si>
  <si>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</si>
  <si>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</si>
  <si>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</si>
  <si>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</si>
  <si>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</si>
  <si>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</si>
  <si>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</si>
  <si>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</si>
  <si>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</si>
  <si>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</si>
  <si>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</si>
  <si>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</si>
  <si>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</si>
  <si>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</si>
  <si>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</si>
  <si>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</si>
  <si>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</si>
  <si>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</si>
  <si>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</si>
  <si>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</si>
  <si>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</si>
  <si>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</si>
  <si>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</si>
  <si>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</si>
  <si>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</si>
  <si>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</si>
  <si>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</si>
  <si>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</si>
  <si>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</si>
  <si>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</si>
  <si>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</si>
  <si>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</si>
  <si>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</si>
  <si>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</si>
  <si>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</si>
  <si>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</si>
  <si>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</si>
  <si>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</si>
  <si>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</si>
  <si>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</si>
  <si>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</si>
  <si>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</si>
  <si>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</si>
  <si>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</si>
  <si>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</si>
  <si>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</si>
  <si>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</si>
  <si>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</si>
  <si>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</si>
  <si>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</si>
  <si>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</si>
  <si>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</si>
  <si>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</si>
  <si>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</si>
  <si>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</si>
  <si>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</si>
  <si>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</si>
  <si>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</si>
  <si>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</si>
  <si>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</si>
  <si>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</si>
  <si>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</si>
  <si>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</si>
  <si>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</si>
  <si>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</si>
  <si>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</si>
  <si>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</si>
  <si>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</si>
  <si>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</si>
  <si>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</si>
  <si>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</si>
  <si>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</si>
  <si>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</si>
  <si>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</si>
  <si>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</si>
  <si>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</si>
  <si>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</si>
  <si>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</si>
  <si>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</si>
  <si>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</si>
  <si>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</si>
  <si>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</si>
  <si>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</si>
  <si>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</si>
  <si>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</si>
  <si>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</si>
  <si>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</si>
  <si>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</si>
  <si>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</si>
  <si>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</si>
  <si>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</si>
  <si>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</si>
  <si>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</si>
  <si>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</si>
  <si>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</si>
  <si>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</si>
  <si>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</si>
  <si>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</si>
  <si>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</si>
  <si>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</si>
  <si>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</si>
  <si>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</si>
  <si>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</si>
  <si>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</si>
  <si>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</si>
  <si>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</si>
  <si>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</si>
  <si>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</si>
  <si>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</si>
  <si>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</si>
  <si>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</si>
  <si>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</si>
  <si>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</si>
  <si>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</si>
  <si>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</si>
  <si>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</si>
  <si>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</si>
  <si>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</si>
  <si>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</si>
  <si>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</si>
  <si>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</si>
  <si>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</si>
  <si>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</si>
  <si>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</si>
  <si>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</si>
  <si>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</si>
  <si>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</si>
  <si>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</si>
  <si>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</si>
  <si>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</si>
  <si>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</si>
  <si>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</si>
  <si>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</si>
  <si>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</si>
  <si>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</si>
  <si>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</si>
  <si>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</si>
  <si>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</si>
  <si>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</si>
  <si>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</si>
  <si>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</si>
  <si>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</si>
  <si>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</si>
  <si>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</si>
  <si>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</si>
  <si>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</si>
  <si>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</si>
  <si>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</si>
  <si>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</si>
  <si>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</si>
  <si>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</si>
  <si>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</si>
  <si>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</si>
  <si>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</si>
  <si>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</si>
  <si>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</si>
  <si>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</si>
  <si>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</si>
  <si>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</si>
  <si>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</si>
  <si>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</si>
  <si>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</si>
  <si>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</si>
  <si>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</si>
  <si>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</si>
  <si>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</si>
  <si>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</si>
  <si>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</si>
  <si>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</si>
  <si>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</si>
  <si>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</si>
  <si>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</si>
  <si>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</si>
  <si>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</si>
  <si>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</si>
  <si>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</si>
  <si>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</si>
  <si>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</si>
  <si>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</si>
  <si>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</si>
  <si>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</si>
  <si>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</si>
  <si>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</si>
  <si>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</si>
  <si>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</si>
  <si>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</si>
  <si>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</si>
  <si>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</si>
  <si>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</si>
  <si>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</si>
  <si>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</si>
  <si>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</si>
  <si>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</si>
  <si>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</si>
  <si>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</si>
  <si>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</si>
  <si>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</si>
  <si>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</si>
  <si>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</si>
  <si>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</si>
  <si>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</si>
  <si>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</si>
  <si>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</si>
  <si>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</si>
  <si>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</si>
  <si>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</si>
  <si>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</si>
  <si>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</si>
  <si>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</si>
  <si>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</si>
  <si>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</si>
  <si>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</si>
  <si>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</si>
  <si>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</si>
  <si>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</si>
  <si>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</si>
  <si>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</si>
  <si>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</si>
  <si>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</si>
  <si>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</si>
  <si>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</si>
  <si>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</si>
  <si>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</si>
  <si>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</si>
  <si>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</si>
  <si>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</si>
  <si>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</si>
  <si>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</si>
  <si>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</si>
  <si>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</si>
  <si>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</si>
  <si>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</si>
  <si>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</si>
  <si>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</si>
  <si>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</si>
  <si>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</si>
  <si>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</si>
  <si>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</si>
  <si>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</si>
  <si>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</si>
  <si>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</si>
  <si>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</si>
  <si>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</si>
  <si>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</si>
  <si>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</si>
  <si>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</si>
  <si>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</si>
  <si>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</si>
  <si>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</si>
  <si>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</si>
  <si>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</si>
  <si>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</si>
  <si>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</si>
  <si>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</si>
  <si>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</si>
  <si>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</si>
  <si>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</si>
  <si>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</si>
  <si>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</si>
  <si>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</si>
  <si>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</si>
  <si>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</si>
  <si>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</si>
  <si>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</si>
  <si>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</si>
  <si>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</si>
  <si>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</si>
  <si>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</si>
  <si>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</si>
  <si>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</si>
  <si>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</si>
  <si>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</si>
  <si>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</si>
  <si>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</si>
  <si>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</si>
  <si>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</si>
  <si>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</si>
  <si>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</si>
  <si>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</si>
  <si>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</si>
  <si>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</si>
  <si>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</si>
  <si>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</si>
  <si>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</si>
  <si>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</si>
  <si>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</si>
  <si>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</si>
  <si>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</si>
  <si>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</si>
  <si>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</si>
  <si>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</si>
  <si>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</si>
  <si>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</si>
  <si>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</si>
  <si>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</si>
  <si>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</si>
  <si>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</si>
  <si>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</si>
  <si>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</si>
  <si>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</si>
  <si>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</si>
  <si>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</si>
  <si>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</si>
  <si>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</si>
  <si>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</si>
  <si>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</si>
  <si>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</si>
  <si>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</si>
  <si>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</si>
  <si>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</si>
  <si>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</si>
  <si>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</si>
  <si>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</si>
  <si>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</si>
  <si>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</si>
  <si>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</si>
  <si>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</si>
  <si>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</si>
  <si>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</si>
  <si>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</si>
  <si>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</si>
  <si>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</si>
  <si>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</si>
  <si>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</si>
  <si>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</si>
  <si>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</si>
  <si>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</si>
  <si>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</si>
  <si>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</si>
  <si>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</si>
  <si>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</si>
  <si>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</si>
  <si>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</si>
  <si>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</si>
  <si>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</si>
  <si>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</si>
  <si>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</si>
  <si>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</si>
  <si>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</si>
  <si>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</si>
  <si>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</si>
  <si>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</si>
  <si>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</si>
  <si>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</si>
  <si>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</si>
  <si>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</si>
  <si>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</si>
  <si>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</si>
  <si>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</si>
  <si>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</si>
  <si>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</si>
  <si>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</si>
  <si>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</si>
  <si>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</si>
  <si>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</si>
  <si>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</si>
  <si>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</si>
  <si>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</si>
  <si>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</si>
  <si>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</si>
  <si>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</si>
  <si>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</si>
  <si>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</si>
  <si>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</si>
  <si>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</si>
  <si>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</si>
  <si>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</si>
  <si>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</si>
  <si>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</si>
  <si>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</si>
  <si>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</si>
  <si>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</si>
  <si>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</si>
  <si>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</si>
  <si>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</si>
  <si>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</si>
  <si>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</si>
  <si>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</si>
  <si>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</si>
  <si>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</si>
  <si>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</si>
  <si>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</si>
  <si>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</si>
  <si>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</si>
  <si>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</si>
  <si>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</si>
  <si>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</si>
  <si>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</si>
  <si>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</si>
  <si>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</si>
  <si>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</si>
  <si>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</si>
  <si>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</si>
  <si>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</si>
  <si>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</si>
  <si>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</si>
  <si>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</si>
  <si>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</si>
  <si>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</si>
  <si>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</si>
  <si>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</si>
  <si>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</si>
  <si>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</si>
  <si>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</si>
  <si>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</si>
  <si>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</si>
  <si>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</si>
  <si>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</si>
  <si>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</si>
  <si>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</si>
  <si>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</si>
  <si>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</si>
  <si>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</si>
  <si>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</si>
  <si>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</si>
  <si>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</si>
  <si>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</si>
  <si>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</si>
  <si>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</si>
  <si>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</si>
  <si>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</si>
  <si>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</si>
  <si>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</si>
  <si>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</si>
  <si>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</si>
  <si>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</si>
  <si>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</si>
  <si>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</si>
  <si>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</si>
  <si>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</si>
  <si>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</si>
  <si>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</si>
  <si>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</si>
  <si>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</si>
  <si>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</si>
  <si>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</si>
  <si>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</si>
  <si>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</si>
  <si>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</si>
  <si>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</si>
  <si>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</si>
  <si>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</si>
  <si>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</si>
  <si>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</si>
  <si>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</si>
  <si>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</si>
  <si>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</si>
  <si>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</si>
  <si>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</si>
  <si>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</si>
  <si>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</si>
  <si>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</si>
  <si>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</si>
  <si>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</si>
  <si>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</si>
  <si>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</si>
  <si>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</si>
  <si>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</si>
  <si>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</si>
  <si>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</si>
  <si>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</si>
  <si>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</si>
  <si>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</si>
  <si>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</si>
  <si>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</si>
  <si>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</si>
  <si>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</si>
  <si>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</si>
  <si>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</si>
  <si>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</si>
  <si>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</si>
  <si>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</si>
  <si>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</si>
  <si>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</si>
  <si>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</si>
  <si>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</si>
  <si>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</si>
  <si>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</si>
  <si>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</si>
  <si>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</si>
  <si>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</si>
  <si>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</si>
  <si>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</si>
  <si>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</si>
  <si>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</si>
  <si>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</si>
  <si>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</si>
  <si>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</si>
  <si>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</si>
  <si>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</si>
  <si>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</si>
  <si>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</si>
  <si>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</si>
  <si>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</si>
  <si>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</si>
  <si>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</si>
  <si>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</si>
  <si>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</si>
  <si>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</si>
  <si>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</si>
  <si>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</si>
  <si>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</si>
  <si>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</si>
  <si>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</si>
  <si>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</si>
  <si>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</si>
  <si>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</si>
  <si>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</si>
  <si>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</si>
  <si>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</si>
  <si>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</si>
  <si>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</si>
  <si>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</si>
  <si>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</si>
  <si>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</si>
  <si>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</si>
  <si>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</si>
  <si>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</si>
  <si>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</si>
  <si>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</si>
  <si>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</si>
  <si>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</si>
  <si>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</si>
  <si>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</si>
  <si>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</si>
  <si>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</si>
  <si>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</si>
  <si>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</si>
  <si>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</si>
  <si>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</si>
  <si>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</si>
  <si>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</si>
  <si>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</si>
  <si>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</si>
  <si>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</si>
  <si>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</si>
  <si>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</si>
  <si>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</si>
  <si>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</si>
  <si>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</si>
  <si>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</si>
  <si>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</si>
  <si>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</si>
  <si>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</si>
  <si>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</si>
  <si>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</si>
  <si>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</si>
  <si>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</si>
  <si>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</si>
  <si>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</si>
  <si>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</si>
  <si>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</si>
  <si>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</si>
  <si>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</si>
  <si>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</si>
  <si>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</si>
  <si>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</si>
  <si>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</si>
  <si>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</si>
  <si>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</si>
  <si>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</si>
  <si>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</si>
  <si>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</si>
  <si>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</si>
  <si>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</si>
  <si>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</si>
  <si>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</si>
  <si>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</si>
  <si>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</si>
  <si>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</si>
  <si>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</si>
  <si>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</si>
  <si>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</si>
  <si>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</si>
  <si>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</si>
  <si>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</si>
  <si>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</si>
  <si>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</si>
  <si>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</si>
  <si>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</si>
  <si>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</si>
  <si>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</si>
  <si>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</si>
  <si>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</si>
  <si>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</si>
  <si>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</si>
  <si>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</si>
  <si>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</si>
  <si>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</si>
  <si>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</si>
  <si>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</si>
  <si>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</si>
  <si>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</si>
  <si>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</si>
  <si>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</si>
  <si>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</si>
  <si>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</si>
  <si>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</si>
  <si>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</si>
  <si>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</si>
  <si>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</si>
  <si>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</si>
  <si>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</si>
  <si>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</si>
  <si>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</si>
  <si>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</si>
  <si>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</si>
  <si>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</si>
  <si>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</si>
  <si>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</si>
  <si>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</si>
  <si>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</si>
  <si>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</si>
  <si>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</si>
  <si>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</si>
  <si>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</si>
  <si>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</si>
  <si>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</si>
  <si>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</si>
  <si>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</si>
  <si>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</si>
  <si>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</si>
  <si>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</si>
  <si>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</si>
  <si>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</si>
  <si>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</si>
  <si>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</si>
  <si>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</si>
  <si>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</si>
  <si>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</si>
  <si>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</si>
  <si>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</si>
  <si>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</si>
  <si>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</si>
  <si>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</si>
  <si>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</si>
  <si>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</si>
  <si>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</si>
  <si>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</si>
  <si>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</si>
  <si>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</si>
  <si>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</si>
  <si>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</si>
  <si>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</si>
  <si>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</si>
  <si>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</si>
  <si>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</si>
  <si>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</si>
  <si>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</si>
  <si>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</si>
  <si>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</si>
  <si>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</si>
  <si>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</si>
  <si>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</si>
  <si>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</si>
  <si>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</si>
  <si>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</si>
  <si>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</si>
  <si>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</si>
  <si>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</si>
  <si>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</si>
  <si>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</si>
  <si>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</si>
  <si>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</si>
  <si>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</si>
  <si>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</si>
  <si>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</si>
  <si>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</si>
  <si>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</si>
  <si>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</si>
  <si>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</si>
  <si>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</si>
  <si>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</si>
  <si>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</si>
  <si>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</si>
  <si>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</si>
  <si>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</si>
  <si>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</si>
  <si>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</si>
  <si>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</si>
  <si>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</si>
  <si>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</si>
  <si>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</si>
  <si>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</si>
  <si>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</si>
  <si>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</si>
  <si>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</si>
  <si>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</si>
  <si>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</si>
  <si>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</si>
  <si>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</si>
  <si>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</si>
  <si>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</si>
  <si>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</si>
  <si>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</si>
  <si>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</si>
  <si>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</si>
  <si>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</si>
  <si>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</si>
  <si>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</si>
  <si>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</si>
  <si>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</si>
  <si>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</si>
  <si>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</si>
  <si>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</si>
  <si>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</si>
  <si>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</si>
  <si>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</si>
  <si>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</si>
  <si>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</si>
  <si>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</si>
  <si>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</si>
  <si>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</si>
  <si>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</si>
  <si>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</si>
  <si>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</si>
  <si>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</si>
  <si>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</si>
  <si>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</si>
  <si>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</si>
  <si>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</si>
  <si>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</si>
  <si>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</si>
  <si>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</si>
  <si>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</si>
  <si>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</si>
  <si>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</si>
  <si>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</si>
  <si>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</si>
  <si>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</si>
  <si>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</si>
  <si>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</si>
  <si>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</si>
  <si>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</si>
  <si>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</si>
  <si>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</si>
  <si>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</si>
  <si>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</si>
  <si>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</si>
  <si>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</si>
  <si>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</si>
  <si>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</si>
  <si>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</si>
  <si>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</si>
  <si>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</si>
  <si>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</si>
  <si>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</si>
  <si>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</si>
  <si>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</si>
  <si>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</si>
  <si>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</si>
  <si>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</si>
  <si>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</si>
  <si>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</si>
  <si>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</si>
  <si>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</si>
  <si>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</si>
  <si>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</si>
  <si>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</si>
  <si>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</si>
  <si>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</si>
  <si>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</si>
  <si>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</si>
  <si>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</si>
  <si>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</si>
  <si>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</si>
  <si>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</si>
  <si>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</si>
  <si>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</si>
  <si>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</si>
  <si>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</si>
  <si>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</si>
  <si>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</si>
  <si>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</si>
  <si>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</si>
  <si>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</si>
  <si>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</si>
  <si>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</si>
  <si>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</si>
  <si>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</si>
  <si>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</si>
  <si>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</si>
  <si>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</si>
  <si>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</si>
  <si>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</si>
  <si>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</si>
  <si>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</si>
  <si>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</si>
  <si>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</si>
  <si>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</si>
  <si>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</si>
  <si>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</si>
  <si>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</si>
  <si>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</si>
  <si>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</si>
  <si>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</si>
  <si>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</si>
  <si>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</si>
  <si>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</si>
  <si>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</si>
  <si>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</si>
  <si>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</si>
  <si>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</si>
  <si>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</si>
  <si>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</si>
  <si>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</si>
  <si>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</si>
  <si>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</si>
  <si>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</si>
  <si>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</si>
  <si>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</si>
  <si>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</si>
  <si>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</si>
  <si>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</si>
  <si>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</si>
  <si>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</si>
  <si>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</si>
  <si>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</si>
  <si>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</si>
  <si>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</si>
  <si>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</si>
  <si>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</si>
  <si>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</si>
  <si>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</si>
  <si>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</si>
  <si>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</si>
  <si>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</si>
  <si>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</si>
  <si>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</si>
  <si>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</si>
  <si>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</si>
  <si>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</si>
  <si>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</si>
  <si>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</si>
  <si>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</si>
  <si>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</si>
  <si>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</si>
  <si>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</si>
  <si>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</si>
  <si>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</si>
  <si>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</si>
  <si>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</si>
  <si>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</si>
  <si>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</si>
  <si>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</si>
  <si>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</si>
  <si>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</si>
  <si>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</si>
  <si>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</si>
  <si>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</si>
  <si>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</si>
  <si>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</si>
  <si>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</si>
  <si>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</si>
  <si>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</si>
  <si>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</si>
  <si>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</si>
  <si>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</si>
  <si>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</si>
  <si>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</si>
  <si>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</si>
  <si>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</si>
  <si>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</si>
  <si>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</si>
  <si>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</si>
  <si>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</si>
  <si>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</si>
  <si>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</si>
  <si>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</si>
  <si>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</si>
  <si>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</si>
  <si>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</si>
  <si>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</si>
  <si>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</si>
  <si>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</si>
  <si>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</si>
  <si>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</si>
  <si>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</si>
  <si>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</si>
  <si>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</si>
  <si>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</si>
  <si>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</si>
  <si>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</si>
  <si>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</si>
  <si>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</si>
  <si>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</si>
  <si>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</si>
  <si>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</si>
  <si>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</si>
  <si>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</si>
  <si>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</si>
  <si>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</si>
  <si>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</si>
  <si>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</si>
  <si>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</si>
  <si>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</si>
  <si>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</si>
  <si>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</si>
  <si>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</si>
  <si>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</si>
  <si>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</si>
  <si>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</si>
  <si>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</si>
  <si>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</si>
  <si>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</si>
  <si>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</si>
  <si>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</si>
  <si>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</si>
  <si>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</si>
  <si>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</si>
  <si>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</si>
  <si>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</si>
  <si>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</si>
  <si>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</si>
  <si>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</si>
  <si>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</si>
  <si>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</si>
  <si>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</si>
  <si>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</si>
  <si>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</si>
  <si>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</si>
  <si>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</si>
  <si>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</si>
  <si>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</si>
  <si>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</si>
  <si>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</si>
  <si>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</si>
  <si>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</si>
  <si>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</si>
  <si>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</si>
  <si>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</si>
  <si>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</si>
  <si>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</si>
  <si>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</si>
  <si>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</si>
  <si>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</si>
  <si>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</si>
  <si>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</si>
  <si>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</si>
  <si>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</si>
  <si>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</si>
  <si>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</si>
  <si>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</si>
  <si>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</si>
  <si>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</si>
  <si>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</si>
  <si>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</si>
  <si>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</si>
  <si>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</si>
  <si>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</si>
  <si>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</si>
  <si>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</si>
  <si>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</si>
  <si>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</si>
  <si>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</si>
  <si>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</si>
  <si>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</si>
  <si>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</si>
  <si>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</si>
  <si>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</si>
  <si>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</si>
  <si>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</si>
  <si>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</si>
  <si>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</si>
  <si>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</si>
  <si>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</si>
  <si>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</si>
  <si>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</si>
  <si>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</si>
  <si>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</si>
  <si>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</si>
  <si>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</si>
  <si>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</si>
  <si>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</si>
  <si>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</si>
  <si>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</si>
  <si>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</si>
  <si>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</si>
  <si>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</si>
  <si>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</si>
  <si>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</si>
  <si>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</si>
  <si>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</si>
  <si>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</si>
  <si>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</si>
  <si>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</si>
  <si>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</si>
  <si>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</si>
  <si>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</si>
  <si>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</si>
  <si>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</si>
  <si>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</si>
  <si>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</si>
  <si>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</si>
  <si>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</si>
  <si>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</si>
  <si>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</si>
  <si>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</si>
  <si>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</si>
  <si>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</si>
  <si>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</si>
  <si>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</si>
  <si>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</si>
  <si>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</si>
  <si>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</si>
  <si>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</si>
  <si>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</si>
  <si>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</si>
  <si>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</si>
  <si>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</si>
  <si>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</si>
  <si>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</si>
  <si>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</si>
  <si>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</si>
  <si>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</si>
  <si>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</si>
  <si>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</si>
  <si>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</si>
  <si>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</si>
  <si>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</si>
  <si>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</si>
  <si>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</si>
  <si>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</si>
  <si>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</si>
  <si>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</si>
  <si>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</si>
  <si>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</si>
  <si>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</si>
  <si>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</si>
  <si>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</si>
  <si>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</si>
  <si>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</si>
  <si>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</si>
  <si>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</si>
  <si>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</si>
  <si>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</si>
  <si>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</si>
  <si>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</si>
  <si>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</si>
  <si>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</si>
  <si>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</si>
  <si>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</si>
  <si>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</si>
  <si>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</si>
  <si>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</si>
  <si>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</si>
  <si>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</si>
  <si>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</si>
  <si>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</si>
  <si>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</si>
  <si>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</si>
  <si>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</si>
  <si>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</si>
  <si>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</si>
  <si>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</si>
  <si>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</si>
  <si>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</si>
  <si>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</si>
  <si>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</si>
  <si>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</si>
  <si>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</si>
  <si>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</si>
  <si>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</si>
  <si>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</si>
  <si>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</si>
  <si>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</si>
  <si>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</si>
  <si>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</si>
  <si>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</si>
  <si>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</si>
  <si>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</si>
  <si>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</si>
  <si>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</si>
  <si>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</si>
  <si>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</si>
  <si>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</si>
  <si>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</si>
  <si>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</si>
  <si>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</si>
  <si>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</si>
  <si>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</si>
  <si>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</si>
  <si>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</si>
  <si>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</si>
  <si>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</si>
  <si>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</si>
  <si>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</si>
  <si>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</si>
  <si>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</si>
  <si>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</si>
  <si>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</si>
  <si>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</si>
  <si>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</si>
  <si>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</si>
  <si>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</si>
  <si>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</si>
  <si>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</si>
  <si>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</si>
  <si>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</si>
  <si>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</si>
  <si>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</si>
  <si>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</si>
  <si>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</si>
  <si>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</si>
  <si>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</si>
  <si>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</si>
  <si>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</si>
  <si>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</si>
  <si>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</si>
  <si>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</si>
  <si>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</si>
  <si>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</si>
  <si>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</si>
  <si>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</si>
  <si>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</si>
  <si>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</si>
  <si>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</si>
  <si>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</si>
  <si>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</si>
  <si>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</si>
  <si>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</si>
  <si>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</si>
  <si>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</si>
  <si>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</si>
  <si>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</si>
  <si>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</si>
  <si>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</si>
  <si>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</si>
  <si>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</si>
  <si>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</si>
  <si>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</si>
  <si>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</si>
  <si>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</si>
  <si>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</si>
  <si>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</si>
  <si>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</si>
  <si>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</si>
  <si>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</si>
  <si>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</si>
  <si>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</si>
  <si>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</si>
  <si>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</si>
  <si>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</si>
  <si>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</si>
  <si>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</si>
  <si>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</si>
  <si>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</si>
  <si>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</si>
  <si>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</si>
  <si>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</si>
  <si>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</si>
  <si>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</si>
  <si>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</si>
  <si>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</si>
  <si>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</si>
  <si>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</si>
  <si>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</si>
  <si>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</si>
  <si>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</si>
  <si>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</si>
  <si>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</si>
  <si>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</si>
  <si>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</si>
  <si>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</si>
  <si>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</si>
  <si>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</si>
  <si>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</si>
  <si>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</si>
  <si>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</si>
  <si>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</si>
  <si>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</si>
  <si>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</si>
  <si>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</si>
  <si>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</si>
  <si>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</si>
  <si>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</si>
  <si>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</si>
  <si>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</si>
  <si>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</si>
  <si>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</si>
  <si>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</si>
  <si>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</si>
  <si>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</si>
  <si>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</si>
  <si>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</si>
  <si>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</si>
  <si>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</si>
  <si>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</si>
  <si>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</si>
  <si>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</si>
  <si>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</si>
  <si>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</si>
  <si>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</si>
  <si>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</si>
  <si>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</si>
  <si>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</si>
  <si>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</si>
  <si>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</si>
  <si>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</si>
  <si>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</si>
  <si>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</si>
  <si>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</si>
  <si>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</si>
  <si>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</si>
  <si>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</si>
  <si>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</si>
  <si>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</si>
  <si>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</si>
  <si>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</si>
  <si>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</si>
  <si>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</si>
  <si>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</si>
  <si>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</si>
  <si>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</si>
  <si>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</si>
  <si>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</si>
  <si>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</si>
  <si>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</si>
  <si>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</si>
  <si>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</si>
  <si>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</si>
  <si>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</si>
  <si>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</si>
  <si>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</si>
  <si>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</si>
  <si>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</si>
  <si>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</si>
  <si>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</si>
  <si>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</si>
  <si>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</si>
  <si>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</si>
  <si>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</si>
  <si>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</si>
  <si>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</si>
  <si>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</si>
  <si>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</si>
  <si>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</si>
  <si>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</si>
  <si>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</si>
  <si>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</si>
  <si>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</si>
  <si>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</si>
  <si>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</si>
  <si>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</si>
  <si>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</si>
  <si>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</si>
  <si>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</si>
  <si>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</si>
  <si>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</si>
  <si>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</si>
  <si>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</si>
  <si>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</si>
  <si>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</si>
  <si>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</si>
  <si>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</si>
  <si>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</si>
  <si>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</si>
  <si>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</si>
  <si>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</si>
  <si>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</si>
  <si>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</si>
  <si>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</si>
  <si>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</si>
  <si>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</si>
  <si>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</si>
  <si>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</si>
  <si>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</si>
  <si>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</si>
  <si>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</si>
  <si>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</si>
  <si>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</si>
  <si>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</si>
  <si>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</si>
  <si>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</si>
  <si>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</si>
  <si>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</si>
  <si>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</si>
  <si>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</si>
  <si>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</si>
  <si>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</si>
  <si>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</si>
  <si>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</si>
  <si>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</si>
  <si>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</si>
  <si>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</si>
  <si>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</si>
  <si>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</si>
  <si>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</si>
  <si>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</si>
  <si>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</si>
  <si>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</si>
  <si>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</si>
  <si>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</si>
  <si>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</si>
  <si>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</si>
  <si>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</si>
  <si>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</si>
  <si>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</si>
  <si>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</si>
  <si>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</si>
  <si>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</si>
  <si>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</si>
  <si>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</si>
  <si>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</si>
  <si>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</si>
  <si>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</si>
  <si>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</si>
  <si>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</si>
  <si>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</si>
  <si>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</si>
  <si>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</si>
  <si>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</si>
  <si>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</si>
  <si>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</si>
  <si>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</si>
  <si>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</si>
  <si>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</si>
  <si>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</si>
  <si>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</si>
  <si>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</si>
  <si>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</si>
  <si>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</si>
  <si>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</si>
  <si>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</si>
  <si>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</si>
  <si>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</si>
  <si>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</si>
  <si>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</si>
  <si>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</si>
  <si>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</si>
  <si>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</si>
  <si>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</si>
  <si>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</si>
  <si>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</si>
  <si>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</si>
  <si>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</si>
  <si>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</si>
  <si>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</si>
  <si>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</si>
  <si>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</si>
  <si>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</si>
  <si>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</si>
  <si>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</si>
  <si>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</si>
  <si>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</si>
  <si>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</si>
  <si>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</si>
  <si>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</si>
  <si>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</si>
  <si>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</si>
  <si>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</si>
  <si>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</si>
  <si>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</si>
  <si>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</si>
  <si>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</si>
  <si>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</si>
  <si>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</si>
  <si>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</si>
  <si>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</si>
  <si>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</si>
  <si>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</si>
  <si>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</si>
  <si>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</si>
  <si>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</si>
  <si>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</si>
  <si>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</si>
  <si>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</si>
  <si>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</si>
  <si>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</si>
  <si>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</si>
  <si>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</si>
  <si>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</si>
  <si>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</si>
  <si>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</si>
  <si>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</si>
  <si>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</si>
  <si>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</si>
  <si>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</si>
  <si>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</si>
  <si>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</si>
  <si>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</si>
  <si>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</si>
  <si>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</si>
  <si>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</si>
  <si>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</si>
  <si>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</si>
  <si>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</si>
  <si>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</si>
  <si>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</si>
  <si>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</si>
  <si>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</si>
  <si>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</si>
  <si>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</si>
  <si>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</si>
  <si>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</si>
  <si>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</si>
  <si>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</si>
  <si>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</si>
  <si>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</si>
  <si>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</si>
  <si>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</si>
  <si>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</si>
  <si>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</si>
  <si>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</si>
  <si>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</si>
  <si>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</si>
  <si>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</si>
  <si>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</si>
  <si>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</si>
  <si>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</si>
  <si>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</si>
  <si>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</si>
  <si>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</si>
  <si>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</si>
  <si>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</si>
  <si>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</si>
  <si>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</si>
  <si>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</si>
  <si>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</si>
  <si>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</si>
  <si>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</si>
  <si>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</si>
  <si>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</si>
  <si>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</si>
  <si>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</si>
  <si>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</si>
  <si>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</si>
  <si>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</si>
  <si>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</si>
  <si>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</si>
  <si>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</si>
  <si>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</si>
  <si>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</si>
  <si>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</si>
  <si>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</si>
  <si>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</si>
  <si>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</si>
  <si>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</si>
  <si>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</si>
  <si>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</si>
  <si>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</si>
  <si>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</si>
  <si>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</si>
  <si>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</si>
  <si>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</si>
  <si>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</si>
  <si>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</si>
  <si>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</si>
  <si>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</si>
  <si>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</si>
  <si>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</si>
  <si>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</si>
  <si>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</si>
  <si>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</si>
  <si>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</si>
  <si>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</si>
  <si>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</si>
  <si>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</si>
  <si>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</si>
  <si>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</si>
  <si>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</si>
  <si>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</si>
  <si>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</si>
  <si>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</si>
  <si>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</si>
  <si>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</si>
  <si>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</si>
  <si>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</si>
  <si>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</si>
  <si>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</si>
  <si>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</si>
  <si>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</si>
  <si>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</si>
  <si>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</si>
  <si>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</si>
  <si>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</si>
  <si>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</si>
  <si>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</si>
  <si>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</si>
  <si>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</si>
  <si>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</si>
  <si>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</si>
  <si>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</si>
  <si>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</si>
  <si>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</si>
  <si>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</si>
  <si>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</si>
  <si>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</si>
  <si>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</si>
  <si>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</si>
  <si>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</si>
  <si>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</si>
  <si>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</si>
  <si>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</si>
  <si>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</si>
  <si>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</si>
  <si>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</si>
  <si>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</si>
  <si>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</si>
  <si>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</si>
  <si>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</si>
  <si>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</si>
  <si>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</si>
  <si>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</si>
  <si>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</si>
  <si>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</si>
  <si>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</si>
  <si>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</si>
  <si>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</si>
  <si>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</si>
  <si>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</si>
  <si>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</si>
  <si>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</si>
  <si>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</si>
  <si>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</si>
  <si>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</si>
  <si>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</si>
  <si>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</si>
  <si>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</si>
  <si>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</si>
  <si>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</si>
  <si>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</si>
  <si>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</si>
  <si>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</si>
  <si>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</si>
  <si>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</si>
  <si>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</si>
  <si>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</si>
  <si>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</si>
  <si>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</si>
  <si>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</si>
  <si>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</si>
  <si>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</si>
  <si>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</si>
  <si>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</si>
  <si>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</si>
  <si>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</si>
  <si>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</si>
  <si>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</si>
  <si>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</si>
  <si>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</si>
  <si>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</si>
  <si>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</si>
  <si>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</si>
  <si>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</si>
  <si>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</si>
  <si>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</si>
  <si>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</si>
  <si>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</si>
  <si>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</si>
  <si>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</si>
  <si>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</si>
  <si>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</si>
  <si>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</si>
  <si>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</si>
  <si>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</si>
  <si>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</si>
  <si>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</si>
  <si>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</si>
  <si>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</si>
  <si>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</si>
  <si>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</si>
  <si>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</si>
  <si>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</si>
  <si>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</si>
  <si>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</si>
  <si>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</si>
  <si>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</si>
  <si>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</si>
  <si>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</si>
  <si>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</si>
  <si>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</si>
  <si>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</si>
  <si>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</si>
  <si>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</si>
  <si>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</si>
  <si>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</si>
  <si>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</si>
  <si>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</si>
  <si>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</si>
  <si>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</si>
  <si>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</si>
  <si>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</si>
  <si>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</si>
  <si>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</si>
  <si>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</si>
  <si>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</si>
  <si>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</si>
  <si>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</si>
  <si>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</si>
  <si>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</si>
  <si>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</si>
  <si>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</si>
  <si>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</si>
  <si>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</si>
  <si>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</si>
  <si>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</si>
  <si>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</si>
  <si>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</si>
  <si>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</si>
  <si>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</si>
  <si>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</si>
  <si>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</si>
  <si>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</si>
  <si>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</si>
  <si>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</si>
  <si>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</si>
  <si>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</si>
  <si>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</si>
  <si>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</si>
  <si>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</si>
  <si>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</si>
  <si>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</si>
  <si>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</si>
  <si>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</si>
  <si>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</si>
  <si>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</si>
  <si>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</si>
  <si>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</si>
  <si>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</si>
  <si>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</si>
  <si>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</si>
  <si>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</si>
  <si>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</si>
  <si>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</si>
  <si>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</si>
  <si>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</si>
  <si>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</si>
  <si>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</si>
  <si>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</si>
  <si>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</si>
  <si>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</si>
  <si>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</si>
  <si>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</si>
  <si>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</si>
  <si>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</si>
  <si>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</si>
  <si>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</si>
  <si>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</si>
  <si>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</si>
  <si>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</si>
  <si>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</si>
  <si>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</si>
  <si>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</si>
  <si>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</si>
  <si>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</si>
  <si>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</si>
  <si>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</si>
  <si>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</si>
  <si>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</si>
  <si>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</si>
  <si>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</si>
  <si>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</si>
  <si>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</si>
  <si>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</si>
  <si>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</si>
  <si>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</si>
  <si>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</si>
  <si>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</si>
  <si>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</si>
  <si>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</si>
  <si>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</si>
  <si>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</si>
  <si>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</si>
  <si>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</si>
  <si>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</si>
  <si>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</si>
  <si>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</si>
  <si>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</si>
  <si>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</si>
  <si>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</si>
  <si>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</si>
  <si>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</si>
  <si>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</si>
  <si>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</si>
  <si>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</si>
  <si>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</si>
  <si>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</si>
  <si>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</si>
  <si>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</si>
  <si>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</si>
  <si>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</si>
  <si>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</si>
  <si>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</si>
  <si>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</si>
  <si>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</si>
  <si>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</si>
  <si>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</si>
  <si>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</si>
  <si>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</si>
  <si>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</si>
  <si>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</si>
  <si>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</si>
  <si>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</si>
  <si>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</si>
  <si>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</si>
  <si>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</si>
  <si>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</si>
  <si>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</si>
  <si>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</si>
  <si>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</si>
  <si>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</si>
  <si>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</si>
  <si>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</si>
  <si>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</si>
  <si>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</si>
  <si>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</si>
  <si>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</si>
  <si>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</si>
  <si>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</si>
  <si>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</si>
  <si>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</si>
  <si>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</si>
  <si>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</si>
  <si>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</si>
  <si>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</si>
  <si>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</si>
  <si>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</si>
  <si>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</si>
  <si>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</si>
  <si>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</si>
  <si>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</si>
  <si>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</si>
  <si>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</si>
  <si>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</si>
  <si>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</si>
  <si>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</si>
  <si>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</si>
  <si>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</si>
  <si>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</si>
  <si>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</si>
  <si>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</si>
  <si>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</si>
  <si>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</si>
  <si>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</si>
  <si>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</si>
  <si>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</si>
  <si>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</si>
  <si>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</si>
  <si>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</si>
  <si>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</si>
  <si>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</si>
  <si>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</si>
  <si>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</si>
  <si>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</si>
  <si>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</si>
  <si>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</si>
  <si>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</si>
  <si>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</si>
  <si>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</si>
  <si>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</si>
  <si>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</si>
  <si>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</si>
  <si>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</si>
  <si>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</si>
  <si>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</si>
  <si>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</si>
  <si>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</si>
  <si>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</si>
  <si>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</si>
  <si>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</si>
  <si>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</si>
  <si>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</si>
  <si>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</si>
  <si>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</si>
  <si>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</si>
  <si>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</si>
  <si>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</si>
  <si>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</si>
  <si>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</si>
  <si>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</si>
  <si>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</si>
  <si>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</si>
  <si>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</si>
  <si>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</si>
  <si>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</si>
  <si>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</si>
  <si>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</si>
  <si>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</si>
  <si>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</si>
  <si>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</si>
  <si>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</si>
  <si>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</si>
  <si>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</si>
  <si>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</si>
  <si>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</si>
  <si>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</si>
  <si>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</si>
  <si>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</si>
  <si>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</si>
  <si>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</si>
  <si>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</si>
  <si>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</si>
  <si>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</si>
  <si>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</si>
  <si>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</si>
  <si>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</si>
  <si>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</si>
  <si>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</si>
  <si>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</si>
  <si>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</si>
  <si>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</si>
  <si>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</si>
  <si>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</si>
  <si>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</si>
  <si>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</si>
  <si>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</si>
  <si>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</si>
  <si>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</si>
  <si>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</si>
  <si>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</si>
  <si>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</si>
  <si>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</si>
  <si>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</si>
  <si>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</si>
  <si>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</si>
  <si>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</si>
  <si>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</si>
  <si>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</si>
  <si>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</si>
  <si>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</si>
  <si>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</si>
  <si>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</si>
  <si>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</si>
  <si>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</si>
  <si>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</si>
  <si>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</si>
  <si>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</si>
  <si>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</si>
  <si>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</si>
  <si>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</si>
  <si>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</si>
  <si>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</si>
  <si>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</si>
  <si>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</si>
  <si>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</si>
  <si>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</si>
  <si>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</si>
  <si>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</si>
  <si>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</si>
  <si>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</si>
  <si>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</si>
  <si>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</si>
  <si>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</si>
  <si>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</si>
  <si>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</si>
  <si>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</si>
  <si>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</si>
  <si>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</si>
  <si>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</si>
  <si>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</si>
  <si>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</si>
  <si>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</si>
  <si>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</si>
  <si>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</si>
  <si>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</si>
  <si>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</si>
  <si>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</si>
  <si>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</si>
  <si>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</si>
  <si>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</si>
  <si>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</si>
  <si>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</si>
  <si>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</si>
  <si>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</si>
  <si>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</si>
  <si>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</si>
  <si>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</si>
  <si>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</si>
  <si>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</si>
  <si>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</si>
  <si>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</si>
  <si>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</si>
  <si>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</si>
  <si>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</si>
  <si>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</si>
  <si>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</si>
  <si>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</si>
  <si>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</si>
  <si>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</si>
  <si>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</si>
  <si>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</si>
  <si>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</si>
  <si>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</si>
  <si>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</si>
  <si>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</si>
  <si>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</si>
  <si>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</si>
  <si>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</si>
  <si>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</si>
  <si>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</si>
  <si>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</si>
  <si>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</si>
  <si>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</si>
  <si>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</si>
  <si>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</si>
  <si>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</si>
  <si>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</si>
  <si>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</si>
  <si>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</si>
  <si>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</si>
  <si>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</si>
  <si>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</si>
  <si>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</si>
  <si>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</si>
  <si>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</si>
  <si>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</si>
  <si>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</si>
  <si>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</si>
  <si>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</si>
  <si>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</si>
  <si>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</si>
  <si>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</si>
  <si>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</si>
  <si>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</si>
  <si>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</si>
  <si>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</si>
  <si>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</si>
  <si>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</si>
  <si>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</si>
  <si>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</si>
  <si>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</si>
  <si>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</si>
  <si>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</si>
  <si>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</si>
  <si>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</si>
  <si>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</si>
  <si>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</si>
  <si>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</si>
  <si>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</si>
  <si>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</si>
  <si>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</si>
  <si>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</si>
  <si>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</si>
  <si>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</si>
  <si>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</si>
  <si>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</si>
  <si>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</si>
  <si>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</si>
  <si>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</si>
  <si>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</si>
  <si>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</si>
  <si>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</si>
  <si>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</si>
  <si>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</si>
  <si>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</si>
  <si>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</si>
  <si>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</si>
  <si>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</si>
  <si>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</si>
  <si>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</si>
  <si>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</si>
  <si>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</si>
  <si>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</si>
  <si>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</si>
  <si>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</si>
  <si>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</si>
  <si>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</si>
  <si>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</si>
  <si>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</si>
  <si>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</si>
  <si>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</si>
  <si>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</si>
  <si>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</si>
  <si>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</si>
  <si>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</si>
  <si>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</si>
  <si>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</si>
  <si>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</si>
  <si>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</si>
  <si>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</si>
  <si>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</si>
  <si>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</si>
  <si>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</si>
  <si>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</si>
  <si>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</si>
  <si>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</si>
  <si>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</si>
  <si>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</si>
  <si>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</si>
  <si>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</si>
  <si>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</si>
  <si>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</si>
  <si>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</si>
  <si>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</si>
  <si>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</si>
  <si>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</si>
  <si>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</si>
  <si>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</si>
  <si>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</si>
  <si>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</si>
  <si>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</si>
  <si>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</si>
  <si>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</si>
  <si>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</si>
  <si>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</si>
  <si>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</si>
  <si>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</si>
  <si>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</si>
  <si>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</si>
  <si>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</si>
  <si>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</si>
  <si>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</si>
  <si>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</si>
  <si>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</si>
  <si>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</si>
  <si>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</si>
  <si>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</si>
  <si>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</si>
  <si>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</si>
  <si>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</si>
  <si>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</si>
  <si>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</si>
  <si>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</si>
  <si>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</si>
  <si>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</si>
  <si>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</si>
  <si>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</si>
  <si>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</si>
  <si>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</si>
  <si>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</si>
  <si>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</si>
  <si>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</si>
  <si>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</si>
  <si>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</si>
  <si>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</si>
  <si>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</si>
  <si>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</si>
  <si>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</si>
  <si>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</si>
  <si>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</si>
  <si>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</si>
  <si>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</si>
  <si>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</si>
  <si>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</si>
  <si>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</si>
  <si>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</si>
  <si>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</si>
  <si>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</si>
  <si>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</si>
  <si>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</si>
  <si>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</si>
  <si>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</si>
  <si>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</si>
  <si>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</si>
  <si>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</si>
  <si>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</si>
  <si>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</si>
  <si>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</si>
  <si>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</si>
  <si>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</si>
  <si>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</si>
  <si>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</si>
  <si>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</si>
  <si>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</si>
  <si>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</si>
  <si>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</si>
  <si>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</si>
  <si>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</si>
  <si>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</si>
  <si>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</si>
  <si>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</si>
  <si>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</si>
  <si>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</si>
  <si>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</si>
  <si>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</si>
  <si>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</si>
  <si>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</si>
  <si>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</si>
  <si>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</si>
  <si>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</si>
  <si>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</si>
  <si>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</si>
  <si>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</si>
  <si>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</si>
  <si>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</si>
  <si>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</si>
  <si>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</si>
  <si>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</si>
  <si>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</si>
  <si>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</si>
  <si>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</si>
  <si>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</si>
  <si>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</si>
  <si>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</si>
  <si>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</si>
  <si>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</si>
  <si>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</si>
  <si>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</si>
  <si>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</si>
  <si>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</si>
  <si>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</si>
  <si>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</si>
  <si>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</si>
  <si>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</si>
  <si>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</si>
  <si>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</si>
  <si>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</si>
  <si>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</si>
  <si>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</si>
  <si>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</si>
  <si>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</si>
  <si>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</si>
  <si>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</si>
  <si>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</si>
  <si>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</si>
  <si>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</si>
  <si>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</si>
  <si>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</si>
  <si>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</si>
  <si>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</si>
  <si>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</si>
  <si>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</si>
  <si>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</si>
  <si>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</si>
  <si>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</si>
  <si>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</si>
  <si>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</si>
  <si>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</si>
  <si>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</si>
  <si>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</si>
  <si>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</si>
  <si>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</si>
  <si>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</si>
  <si>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</si>
  <si>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</si>
  <si>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</si>
  <si>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</si>
  <si>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</si>
  <si>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</si>
  <si>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</si>
  <si>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</si>
  <si>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</si>
  <si>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</si>
  <si>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</si>
  <si>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</si>
  <si>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</si>
  <si>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</si>
  <si>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</si>
  <si>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</si>
  <si>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</si>
  <si>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</si>
  <si>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</si>
  <si>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</si>
  <si>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</si>
  <si>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</si>
  <si>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</si>
  <si>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</si>
  <si>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</si>
  <si>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</si>
  <si>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</si>
  <si>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</si>
  <si>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</si>
  <si>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</si>
  <si>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</si>
  <si>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</si>
  <si>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</si>
  <si>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</si>
  <si>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</si>
  <si>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</si>
  <si>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</si>
  <si>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</si>
  <si>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</si>
  <si>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</si>
  <si>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</si>
  <si>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</si>
  <si>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</si>
  <si>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</si>
  <si>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</si>
  <si>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</si>
  <si>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</si>
  <si>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</si>
  <si>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</si>
  <si>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</si>
  <si>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</si>
  <si>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</si>
  <si>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</si>
  <si>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</si>
  <si>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</si>
  <si>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</si>
  <si>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</si>
  <si>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</si>
  <si>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</si>
  <si>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</si>
  <si>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</si>
  <si>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</si>
  <si>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</si>
  <si>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</si>
  <si>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</si>
  <si>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</si>
  <si>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</si>
  <si>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</si>
  <si>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</si>
  <si>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</si>
  <si>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</si>
  <si>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</si>
  <si>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</si>
  <si>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</si>
  <si>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</si>
  <si>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</si>
  <si>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</si>
  <si>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</si>
  <si>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</si>
  <si>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</si>
  <si>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</si>
  <si>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</si>
  <si>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</si>
  <si>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</si>
  <si>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</si>
  <si>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</si>
  <si>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</si>
  <si>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</si>
  <si>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</si>
  <si>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</si>
  <si>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</si>
  <si>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</si>
  <si>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</si>
  <si>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</si>
  <si>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</si>
  <si>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</si>
  <si>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</si>
  <si>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</si>
  <si>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</si>
  <si>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</si>
  <si>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</si>
  <si>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</si>
  <si>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</si>
  <si>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</si>
  <si>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</si>
  <si>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</si>
  <si>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</si>
  <si>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</si>
  <si>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</si>
  <si>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</si>
  <si>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</si>
  <si>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</si>
  <si>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</si>
  <si>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</si>
  <si>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</si>
  <si>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</si>
  <si>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</si>
  <si>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</si>
  <si>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</si>
  <si>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</si>
  <si>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</si>
  <si>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</si>
  <si>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</si>
  <si>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</si>
  <si>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</si>
  <si>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</si>
  <si>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</si>
  <si>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</si>
  <si>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</si>
  <si>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</si>
  <si>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</si>
  <si>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</si>
  <si>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</si>
  <si>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</si>
  <si>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</si>
  <si>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</si>
  <si>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</si>
  <si>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</si>
  <si>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</si>
  <si>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</si>
  <si>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</si>
  <si>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</si>
  <si>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</si>
  <si>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</si>
  <si>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</si>
  <si>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</si>
  <si>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</si>
  <si>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</si>
  <si>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</si>
  <si>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</si>
  <si>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</si>
  <si>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</si>
  <si>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</si>
  <si>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</si>
  <si>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</si>
  <si>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</si>
  <si>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</si>
  <si>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</si>
  <si>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</si>
  <si>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</si>
  <si>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</si>
  <si>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</si>
  <si>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</si>
  <si>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</si>
  <si>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</si>
  <si>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</si>
  <si>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</si>
  <si>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</si>
  <si>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</si>
  <si>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</si>
  <si>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</si>
  <si>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</si>
  <si>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</si>
  <si>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</si>
  <si>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</si>
  <si>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</si>
  <si>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</si>
  <si>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</si>
  <si>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</si>
  <si>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</si>
  <si>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</si>
  <si>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</si>
  <si>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</si>
  <si>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</si>
  <si>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</si>
  <si>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</si>
  <si>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</si>
  <si>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</si>
  <si>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</si>
  <si>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</si>
  <si>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</si>
  <si>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</si>
  <si>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</si>
  <si>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</si>
  <si>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</si>
  <si>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</si>
  <si>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</si>
  <si>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</si>
  <si>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</si>
  <si>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</si>
  <si>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</si>
  <si>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</si>
  <si>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</si>
  <si>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</si>
  <si>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</si>
  <si>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</si>
  <si>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</si>
  <si>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</si>
  <si>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</si>
  <si>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</si>
  <si>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</si>
  <si>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</si>
  <si>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</si>
  <si>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</si>
  <si>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</si>
  <si>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</si>
  <si>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</si>
  <si>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</si>
  <si>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</si>
  <si>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</si>
  <si>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</si>
  <si>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</si>
  <si>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</si>
  <si>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</si>
  <si>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</si>
  <si>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</si>
  <si>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</si>
  <si>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</si>
  <si>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</si>
  <si>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</si>
  <si>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</si>
  <si>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</si>
  <si>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</si>
  <si>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</si>
  <si>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</si>
  <si>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</si>
  <si>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</si>
  <si>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</si>
  <si>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</si>
  <si>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</si>
  <si>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</si>
  <si>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</si>
  <si>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</si>
  <si>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</si>
  <si>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</si>
  <si>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</si>
  <si>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</si>
  <si>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</si>
  <si>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</si>
  <si>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</si>
  <si>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</si>
  <si>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</si>
  <si>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</si>
  <si>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</si>
  <si>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</si>
  <si>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</si>
  <si>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</si>
  <si>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</si>
  <si>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</si>
  <si>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</si>
  <si>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</si>
  <si>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</si>
  <si>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</si>
  <si>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</si>
  <si>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</si>
  <si>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</si>
  <si>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</si>
  <si>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</si>
  <si>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</si>
  <si>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</si>
  <si>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</si>
  <si>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</si>
  <si>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</si>
  <si>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</si>
  <si>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</si>
  <si>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</si>
  <si>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</si>
  <si>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</si>
  <si>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</si>
  <si>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</si>
  <si>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</si>
  <si>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</si>
  <si>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</si>
  <si>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</si>
  <si>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</si>
  <si>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</si>
  <si>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</si>
  <si>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</si>
  <si>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</si>
  <si>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</si>
  <si>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</si>
  <si>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</si>
  <si>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</si>
  <si>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</si>
  <si>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</si>
  <si>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</si>
  <si>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</si>
  <si>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</si>
  <si>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</si>
  <si>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</si>
  <si>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</si>
  <si>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</si>
  <si>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</si>
  <si>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</si>
  <si>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</si>
  <si>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</si>
  <si>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</si>
  <si>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</si>
  <si>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</si>
  <si>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</si>
  <si>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</si>
  <si>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</si>
  <si>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</si>
  <si>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</si>
  <si>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</si>
  <si>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</si>
  <si>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</si>
  <si>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</si>
  <si>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</si>
  <si>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</si>
  <si>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</si>
  <si>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</si>
  <si>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</si>
  <si>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</si>
  <si>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</si>
  <si>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</si>
  <si>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</si>
  <si>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</si>
  <si>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</si>
  <si>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</si>
  <si>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</si>
  <si>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</si>
  <si>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</si>
  <si>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</si>
  <si>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</si>
  <si>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</si>
  <si>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</si>
  <si>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</si>
  <si>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</si>
  <si>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</si>
  <si>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</si>
  <si>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</si>
  <si>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</si>
  <si>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</si>
  <si>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</si>
  <si>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</si>
  <si>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</si>
  <si>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</si>
  <si>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</si>
  <si>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</si>
  <si>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</si>
  <si>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</si>
  <si>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</si>
  <si>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</si>
  <si>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</si>
  <si>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</si>
  <si>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</si>
  <si>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</si>
  <si>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</si>
  <si>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</si>
  <si>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</si>
  <si>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</si>
  <si>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</si>
  <si>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</si>
  <si>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</si>
  <si>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</si>
  <si>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</si>
  <si>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</si>
  <si>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</si>
  <si>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</si>
  <si>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</si>
  <si>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</si>
  <si>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</si>
  <si>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</si>
  <si>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</si>
  <si>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</si>
  <si>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</si>
  <si>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</si>
  <si>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</si>
  <si>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</si>
  <si>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</si>
  <si>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</si>
  <si>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</si>
  <si>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</si>
  <si>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</si>
  <si>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</si>
  <si>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</si>
  <si>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</si>
  <si>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</si>
  <si>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</si>
  <si>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</si>
  <si>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</si>
  <si>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</si>
  <si>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</si>
  <si>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</si>
  <si>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</si>
  <si>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</si>
  <si>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</si>
  <si>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</si>
  <si>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</si>
  <si>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</si>
  <si>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</si>
  <si>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</si>
  <si>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</si>
  <si>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</si>
  <si>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</si>
  <si>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</si>
  <si>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</si>
  <si>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</si>
  <si>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</si>
  <si>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</si>
  <si>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</si>
  <si>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</si>
  <si>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</si>
  <si>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</si>
  <si>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</si>
  <si>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</si>
  <si>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</si>
  <si>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</si>
  <si>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</si>
  <si>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</si>
  <si>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</si>
  <si>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</si>
  <si>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</si>
  <si>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</si>
  <si>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</si>
  <si>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</si>
  <si>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</si>
  <si>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</si>
  <si>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</si>
  <si>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</si>
  <si>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</si>
  <si>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</si>
  <si>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</si>
  <si>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</si>
  <si>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</si>
  <si>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</si>
  <si>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</si>
  <si>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</si>
  <si>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</si>
  <si>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</si>
  <si>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</si>
  <si>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</si>
  <si>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</si>
  <si>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</si>
  <si>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</si>
  <si>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</si>
  <si>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</si>
  <si>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</si>
  <si>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</si>
  <si>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</si>
  <si>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</si>
  <si>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</si>
  <si>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</si>
  <si>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</si>
  <si>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</si>
  <si>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</si>
  <si>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</si>
  <si>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</si>
  <si>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</si>
  <si>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</si>
  <si>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</si>
  <si>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</si>
  <si>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</si>
  <si>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</si>
  <si>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</si>
  <si>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</si>
  <si>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</si>
  <si>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</si>
  <si>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</si>
  <si>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</si>
  <si>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</si>
  <si>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</si>
  <si>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</si>
  <si>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</si>
  <si>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</si>
  <si>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</si>
  <si>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</si>
  <si>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</si>
  <si>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</si>
  <si>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</si>
  <si>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</si>
  <si>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</si>
  <si>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</si>
  <si>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</si>
  <si>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</si>
  <si>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</si>
  <si>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</si>
  <si>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</si>
  <si>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</si>
  <si>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</si>
  <si>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</si>
  <si>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</si>
  <si>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</si>
  <si>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</si>
  <si>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</si>
  <si>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</si>
  <si>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</si>
  <si>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</si>
  <si>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</si>
  <si>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</si>
  <si>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</si>
  <si>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</si>
  <si>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</si>
  <si>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</si>
  <si>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</si>
  <si>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</si>
  <si>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</si>
  <si>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</si>
  <si>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</si>
  <si>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</si>
  <si>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</si>
  <si>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</si>
  <si>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</si>
  <si>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</si>
  <si>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</si>
  <si>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</si>
  <si>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</si>
  <si>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</si>
  <si>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</si>
  <si>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</si>
  <si>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</si>
  <si>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</si>
  <si>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</si>
  <si>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</si>
  <si>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</si>
  <si>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</si>
  <si>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</si>
  <si>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</si>
  <si>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</si>
  <si>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</si>
  <si>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</si>
  <si>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</si>
  <si>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</si>
  <si>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</si>
  <si>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</si>
  <si>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</si>
  <si>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</si>
  <si>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</si>
  <si>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</si>
  <si>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</si>
  <si>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</si>
  <si>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</si>
  <si>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</si>
  <si>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</si>
  <si>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</si>
  <si>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</si>
  <si>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</si>
  <si>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</si>
  <si>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</si>
  <si>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</si>
  <si>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</si>
  <si>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</si>
  <si>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</si>
  <si>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</si>
  <si>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</si>
  <si>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</si>
  <si>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</si>
  <si>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</si>
  <si>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</si>
  <si>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</si>
  <si>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</si>
  <si>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</si>
  <si>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</si>
  <si>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</si>
  <si>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</si>
  <si>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</si>
  <si>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</si>
  <si>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</si>
  <si>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</si>
  <si>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</si>
  <si>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</si>
  <si>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</si>
  <si>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</si>
  <si>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</si>
  <si>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</si>
  <si>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</si>
  <si>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</si>
  <si>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</si>
  <si>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</si>
  <si>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</si>
  <si>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</si>
  <si>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</si>
  <si>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</si>
  <si>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</si>
  <si>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</si>
  <si>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</si>
  <si>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</si>
  <si>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</si>
  <si>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</si>
  <si>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</si>
  <si>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</si>
  <si>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</si>
  <si>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</si>
  <si>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</si>
  <si>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</si>
  <si>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</si>
  <si>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</si>
  <si>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</si>
  <si>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</si>
  <si>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</si>
  <si>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</si>
  <si>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</si>
  <si>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</si>
  <si>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</si>
  <si>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</si>
  <si>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</si>
  <si>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</si>
  <si>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</si>
  <si>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</si>
  <si>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</si>
  <si>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</si>
  <si>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</si>
  <si>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</si>
  <si>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</si>
  <si>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</si>
  <si>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</si>
  <si>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</si>
  <si>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</si>
  <si>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</si>
  <si>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</si>
  <si>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</si>
  <si>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</si>
  <si>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</si>
  <si>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</si>
  <si>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</si>
  <si>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</si>
  <si>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</si>
  <si>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</si>
  <si>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</si>
  <si>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</si>
  <si>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</si>
  <si>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</si>
  <si>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</si>
  <si>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</si>
  <si>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</si>
  <si>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</si>
  <si>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</si>
  <si>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</si>
  <si>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</si>
  <si>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</si>
  <si>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</si>
  <si>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</si>
  <si>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</si>
  <si>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</si>
  <si>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</si>
  <si>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</si>
  <si>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</si>
  <si>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</si>
  <si>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</si>
  <si>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</si>
  <si>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</si>
  <si>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</si>
  <si>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</si>
  <si>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</si>
  <si>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</si>
  <si>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</si>
  <si>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</si>
  <si>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</si>
  <si>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</si>
  <si>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</si>
  <si>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</si>
  <si>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</si>
  <si>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</si>
  <si>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</si>
  <si>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</si>
  <si>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</si>
  <si>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</si>
  <si>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</si>
  <si>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</si>
  <si>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</si>
  <si>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</si>
  <si>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</si>
  <si>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</si>
  <si>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</si>
  <si>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</si>
  <si>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</si>
  <si>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</si>
  <si>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</si>
  <si>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</si>
  <si>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</si>
  <si>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</si>
  <si>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</si>
  <si>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</si>
  <si>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</si>
  <si>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</si>
  <si>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</si>
  <si>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</si>
  <si>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</si>
  <si>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</si>
  <si>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</si>
  <si>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</si>
  <si>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</si>
  <si>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</si>
  <si>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</si>
  <si>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</si>
  <si>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</si>
  <si>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</si>
  <si>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</si>
  <si>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</si>
  <si>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</si>
  <si>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</si>
  <si>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</si>
  <si>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</si>
  <si>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</si>
  <si>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</si>
  <si>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</si>
  <si>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</si>
  <si>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</si>
  <si>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</si>
  <si>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</si>
  <si>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</si>
  <si>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</si>
  <si>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</si>
  <si>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</si>
  <si>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</si>
  <si>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</si>
  <si>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</si>
  <si>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</si>
  <si>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</si>
  <si>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</si>
  <si>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</si>
  <si>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</si>
  <si>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</si>
  <si>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</si>
  <si>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</si>
  <si>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</si>
  <si>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</si>
  <si>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</si>
  <si>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</si>
  <si>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</si>
  <si>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</si>
  <si>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</si>
  <si>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</si>
  <si>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</si>
  <si>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</si>
  <si>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</si>
  <si>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</si>
  <si>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</si>
  <si>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</si>
  <si>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</si>
  <si>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</si>
  <si>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</si>
  <si>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</si>
  <si>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</si>
  <si>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</si>
  <si>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</si>
  <si>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</si>
  <si>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</si>
  <si>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</si>
  <si>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</si>
  <si>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</si>
  <si>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</si>
  <si>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</si>
  <si>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</si>
  <si>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</si>
  <si>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</si>
  <si>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</si>
  <si>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</si>
  <si>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</si>
  <si>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</si>
  <si>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</si>
  <si>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</si>
  <si>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</si>
  <si>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</si>
  <si>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</si>
  <si>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</si>
  <si>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</si>
  <si>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</si>
  <si>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</si>
  <si>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</si>
  <si>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</si>
  <si>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</si>
  <si>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</si>
  <si>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</si>
  <si>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</si>
  <si>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</si>
  <si>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</si>
  <si>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</si>
  <si>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</si>
  <si>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</si>
  <si>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</si>
  <si>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</si>
  <si>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</si>
  <si>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</si>
  <si>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</si>
  <si>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</si>
  <si>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</si>
  <si>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</si>
  <si>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</si>
  <si>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</si>
  <si>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</si>
  <si>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</si>
  <si>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</si>
  <si>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</si>
  <si>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</si>
  <si>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</si>
  <si>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</si>
  <si>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</si>
  <si>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</si>
  <si>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</si>
  <si>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</si>
  <si>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</si>
  <si>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</si>
  <si>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</si>
  <si>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</si>
  <si>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</si>
  <si>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</si>
  <si>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</si>
  <si>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</si>
  <si>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</si>
  <si>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</si>
  <si>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</si>
  <si>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</si>
  <si>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</si>
  <si>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</si>
  <si>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</si>
  <si>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</si>
  <si>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</si>
  <si>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</si>
  <si>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</si>
  <si>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</si>
  <si>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</si>
  <si>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</si>
  <si>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</si>
  <si>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</si>
  <si>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</si>
  <si>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</si>
  <si>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</si>
  <si>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</si>
  <si>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</si>
  <si>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</si>
  <si>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</si>
  <si>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</si>
  <si>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</si>
  <si>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</si>
  <si>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</si>
  <si>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</si>
  <si>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</si>
  <si>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</si>
  <si>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</si>
  <si>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</si>
  <si>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</si>
  <si>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</si>
  <si>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</si>
  <si>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</si>
  <si>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</si>
  <si>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</si>
  <si>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</si>
  <si>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</si>
  <si>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</si>
  <si>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</si>
  <si>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</si>
  <si>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</si>
  <si>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</si>
  <si>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</si>
  <si>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</si>
  <si>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</si>
  <si>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</si>
  <si>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</si>
  <si>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</si>
  <si>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</si>
  <si>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</si>
  <si>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</si>
  <si>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</si>
  <si>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</si>
  <si>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</si>
  <si>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</si>
  <si>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</si>
  <si>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</si>
  <si>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</si>
  <si>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</si>
  <si>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</si>
  <si>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</si>
  <si>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</si>
  <si>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</si>
  <si>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</si>
  <si>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</si>
  <si>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</si>
  <si>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</si>
  <si>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</si>
  <si>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</si>
  <si>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</si>
  <si>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</si>
  <si>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</si>
  <si>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</si>
  <si>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</si>
  <si>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</si>
  <si>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</si>
  <si>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</si>
  <si>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</si>
  <si>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</si>
  <si>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</si>
  <si>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</si>
  <si>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</si>
  <si>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</si>
  <si>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</si>
  <si>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</si>
  <si>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</si>
  <si>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</si>
  <si>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</si>
  <si>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</si>
  <si>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</si>
  <si>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</si>
  <si>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</si>
  <si>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</si>
  <si>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</si>
  <si>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</si>
  <si>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</si>
  <si>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</si>
  <si>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</si>
  <si>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</si>
  <si>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</si>
  <si>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</si>
  <si>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</si>
  <si>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</si>
  <si>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</si>
  <si>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</si>
  <si>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</si>
  <si>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</si>
  <si>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</si>
  <si>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</si>
  <si>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</si>
  <si>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</si>
  <si>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</si>
  <si>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</si>
  <si>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</si>
  <si>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</si>
  <si>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</si>
  <si>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</si>
  <si>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</si>
  <si>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</si>
  <si>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</si>
  <si>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</si>
  <si>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</si>
  <si>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</si>
  <si>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</si>
  <si>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</si>
  <si>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</si>
  <si>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</si>
  <si>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</si>
  <si>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</si>
  <si>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</si>
  <si>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</si>
  <si>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</si>
  <si>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</si>
  <si>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</si>
  <si>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</si>
  <si>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</si>
  <si>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</si>
  <si>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</si>
  <si>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</si>
  <si>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</si>
  <si>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</si>
  <si>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</si>
  <si>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</si>
  <si>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</si>
  <si>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</si>
  <si>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</si>
  <si>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</si>
  <si>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</si>
  <si>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</si>
  <si>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</si>
  <si>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</si>
  <si>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</si>
  <si>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</si>
  <si>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</si>
  <si>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</si>
  <si>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</si>
  <si>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</si>
  <si>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</si>
  <si>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</si>
  <si>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</si>
  <si>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</si>
  <si>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</si>
  <si>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</si>
  <si>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</si>
  <si>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</si>
  <si>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</si>
  <si>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</si>
  <si>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</si>
  <si>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</si>
  <si>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</si>
  <si>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</si>
  <si>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</si>
  <si>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</si>
  <si>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</si>
  <si>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</si>
  <si>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</si>
  <si>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</si>
  <si>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</si>
  <si>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</si>
  <si>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</si>
  <si>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</si>
  <si>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</si>
  <si>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</si>
  <si>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</si>
  <si>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</si>
  <si>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</si>
  <si>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</si>
  <si>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</si>
  <si>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</si>
  <si>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</si>
  <si>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</si>
  <si>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</si>
  <si>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</si>
  <si>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</si>
  <si>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</si>
  <si>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</si>
  <si>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</si>
  <si>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</si>
  <si>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</si>
  <si>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</si>
  <si>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</si>
  <si>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</si>
  <si>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</si>
  <si>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</si>
  <si>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</si>
  <si>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</si>
  <si>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</si>
  <si>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</si>
  <si>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</si>
  <si>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</si>
  <si>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</si>
  <si>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</si>
  <si>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</si>
  <si>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</si>
  <si>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</si>
  <si>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</si>
  <si>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</si>
  <si>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</si>
  <si>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</si>
  <si>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</si>
  <si>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</si>
  <si>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</si>
  <si>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</si>
  <si>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</si>
  <si>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</si>
  <si>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</si>
  <si>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</si>
  <si>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</si>
  <si>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</si>
  <si>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</si>
  <si>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</si>
  <si>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</si>
  <si>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</si>
  <si>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</si>
  <si>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</si>
  <si>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</si>
  <si>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</si>
  <si>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</si>
  <si>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</si>
  <si>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</si>
  <si>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</si>
  <si>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</si>
  <si>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</si>
  <si>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</si>
  <si>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</si>
  <si>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</si>
  <si>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</si>
  <si>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</si>
  <si>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</si>
  <si>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</si>
  <si>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</si>
  <si>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</si>
  <si>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</si>
  <si>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</si>
  <si>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</si>
  <si>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</si>
  <si>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</si>
  <si>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</si>
  <si>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</si>
  <si>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</si>
  <si>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</si>
  <si>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</si>
  <si>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</si>
  <si>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</si>
  <si>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</si>
  <si>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</si>
  <si>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</si>
  <si>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</si>
  <si>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</si>
  <si>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</si>
  <si>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</si>
  <si>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</si>
  <si>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</si>
  <si>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</si>
  <si>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</si>
  <si>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</si>
  <si>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</si>
  <si>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</si>
  <si>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</si>
  <si>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</si>
  <si>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</si>
  <si>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</si>
  <si>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</si>
  <si>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</si>
  <si>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</si>
  <si>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</si>
  <si>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</si>
  <si>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</si>
  <si>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</si>
  <si>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</si>
  <si>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</si>
  <si>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</si>
  <si>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</si>
  <si>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</si>
  <si>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</si>
  <si>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</si>
  <si>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</si>
  <si>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</si>
  <si>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</si>
  <si>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</si>
  <si>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</si>
  <si>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</si>
  <si>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</si>
  <si>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</si>
  <si>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</si>
  <si>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</si>
  <si>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</si>
  <si>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</si>
  <si>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</si>
  <si>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</si>
  <si>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</si>
  <si>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</si>
  <si>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</si>
  <si>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</si>
  <si>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</si>
  <si>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</si>
  <si>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</si>
  <si>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</si>
  <si>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</si>
  <si>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</si>
  <si>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</si>
  <si>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</si>
  <si>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</si>
  <si>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</si>
  <si>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</si>
  <si>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</si>
  <si>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</si>
  <si>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</si>
  <si>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</si>
  <si>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</si>
  <si>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</si>
  <si>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</si>
  <si>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</si>
  <si>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</si>
  <si>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</si>
  <si>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</si>
  <si>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</si>
  <si>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</si>
  <si>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</si>
  <si>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</si>
  <si>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</si>
  <si>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</si>
  <si>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</si>
  <si>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</si>
  <si>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</si>
  <si>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</si>
  <si>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</si>
  <si>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</si>
  <si>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</si>
  <si>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</si>
  <si>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</si>
  <si>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</si>
  <si>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</si>
  <si>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</si>
  <si>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</si>
  <si>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</si>
  <si>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</si>
  <si>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</si>
  <si>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</si>
  <si>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</si>
  <si>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</si>
  <si>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</si>
  <si>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</si>
  <si>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</si>
  <si>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</si>
  <si>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</si>
  <si>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</si>
  <si>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</si>
  <si>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</si>
  <si>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</si>
  <si>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</si>
  <si>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</si>
  <si>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</si>
  <si>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</si>
  <si>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</si>
  <si>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</si>
  <si>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</si>
  <si>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</si>
  <si>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</si>
  <si>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</si>
  <si>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</si>
  <si>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</si>
  <si>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</si>
  <si>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</si>
  <si>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</si>
  <si>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</si>
  <si>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</si>
  <si>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</si>
  <si>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</si>
  <si>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</si>
  <si>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</si>
  <si>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</si>
  <si>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</si>
  <si>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</si>
  <si>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</si>
  <si>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</si>
  <si>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</si>
  <si>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</si>
  <si>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</si>
  <si>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</si>
  <si>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</si>
  <si>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</si>
  <si>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</si>
  <si>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</si>
  <si>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</si>
  <si>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</si>
  <si>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</si>
  <si>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</si>
  <si>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</si>
  <si>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</si>
  <si>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</si>
  <si>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</si>
  <si>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</si>
  <si>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</si>
  <si>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</si>
  <si>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</si>
  <si>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</si>
  <si>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</si>
  <si>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</si>
  <si>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</si>
  <si>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</si>
  <si>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</si>
  <si>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</si>
  <si>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</si>
  <si>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</si>
  <si>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</si>
  <si>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</si>
  <si>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</si>
  <si>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</si>
  <si>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</si>
  <si>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</si>
  <si>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</si>
  <si>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</si>
  <si>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</si>
  <si>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</si>
  <si>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</si>
  <si>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</si>
  <si>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</si>
  <si>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</si>
  <si>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</si>
  <si>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</si>
  <si>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</si>
  <si>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</si>
  <si>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</si>
  <si>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</si>
  <si>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</si>
  <si>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</si>
  <si>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</si>
  <si>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</si>
  <si>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</si>
  <si>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</si>
  <si>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</si>
  <si>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</si>
  <si>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</si>
  <si>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</si>
  <si>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</si>
  <si>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</si>
  <si>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</si>
  <si>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</si>
  <si>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</si>
  <si>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</si>
  <si>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</si>
  <si>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</si>
  <si>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</si>
  <si>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</si>
  <si>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</si>
  <si>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</si>
  <si>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</si>
  <si>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</si>
  <si>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</si>
  <si>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</si>
  <si>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</si>
  <si>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</si>
  <si>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</si>
  <si>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</si>
  <si>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</si>
  <si>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</si>
  <si>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</si>
  <si>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</si>
  <si>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</si>
  <si>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</si>
  <si>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</si>
  <si>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</si>
  <si>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</si>
  <si>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</si>
  <si>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</si>
  <si>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</si>
  <si>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</si>
  <si>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</si>
  <si>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</si>
  <si>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</si>
  <si>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</si>
  <si>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</si>
  <si>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</si>
  <si>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</si>
  <si>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</si>
  <si>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</si>
  <si>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</si>
  <si>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</si>
  <si>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</si>
  <si>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</si>
  <si>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</si>
  <si>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</si>
  <si>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</si>
  <si>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</si>
  <si>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</si>
  <si>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</si>
  <si>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</si>
  <si>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</si>
  <si>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</si>
  <si>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</si>
  <si>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</si>
  <si>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</si>
  <si>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</si>
  <si>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</si>
  <si>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</si>
  <si>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</si>
  <si>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</si>
  <si>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</si>
  <si>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</si>
  <si>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</si>
  <si>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</si>
  <si>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</si>
  <si>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</si>
  <si>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</si>
  <si>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</si>
  <si>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</si>
  <si>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</si>
  <si>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</si>
  <si>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</si>
  <si>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</si>
  <si>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</si>
  <si>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</si>
  <si>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</si>
  <si>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</si>
  <si>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</si>
  <si>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</si>
  <si>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</si>
  <si>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</si>
  <si>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</si>
  <si>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</si>
  <si>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</si>
  <si>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</si>
  <si>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</si>
  <si>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</si>
  <si>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</si>
  <si>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</si>
  <si>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</si>
  <si>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</si>
  <si>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</si>
  <si>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</si>
  <si>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</si>
  <si>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</si>
  <si>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</si>
  <si>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</si>
  <si>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</si>
  <si>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</si>
  <si>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</si>
  <si>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</si>
  <si>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</si>
  <si>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</si>
  <si>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</si>
  <si>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</si>
  <si>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</si>
  <si>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</si>
  <si>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</si>
  <si>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</si>
  <si>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</si>
  <si>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</si>
  <si>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</si>
  <si>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</si>
  <si>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</si>
  <si>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</si>
  <si>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</si>
  <si>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</si>
  <si>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</si>
  <si>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</si>
  <si>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</si>
  <si>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</si>
  <si>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</si>
  <si>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</si>
  <si>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</si>
  <si>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</si>
  <si>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</si>
  <si>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</si>
  <si>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</si>
  <si>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</si>
  <si>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</si>
  <si>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</si>
  <si>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</si>
  <si>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</si>
  <si>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</si>
  <si>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</si>
  <si>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</si>
  <si>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</si>
  <si>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</si>
  <si>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</si>
  <si>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</si>
  <si>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</si>
  <si>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</si>
  <si>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</si>
  <si>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</si>
  <si>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</si>
  <si>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</si>
  <si>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</si>
  <si>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</si>
  <si>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</si>
  <si>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</si>
  <si>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</si>
  <si>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</si>
  <si>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</si>
  <si>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</si>
  <si>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</si>
  <si>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</si>
  <si>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</si>
  <si>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</si>
  <si>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</si>
  <si>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</si>
  <si>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</si>
  <si>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</si>
  <si>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</si>
  <si>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</si>
  <si>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</si>
  <si>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</si>
  <si>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</si>
  <si>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</si>
  <si>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</si>
  <si>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</si>
  <si>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</si>
  <si>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</si>
  <si>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</si>
  <si>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</si>
  <si>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</si>
  <si>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</si>
  <si>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</si>
  <si>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</si>
  <si>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</si>
  <si>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</si>
  <si>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</si>
  <si>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</si>
  <si>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</si>
  <si>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</si>
  <si>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</si>
  <si>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</si>
  <si>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</si>
  <si>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</si>
  <si>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</si>
  <si>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</si>
  <si>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</si>
  <si>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</si>
  <si>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</si>
  <si>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</si>
  <si>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</si>
  <si>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</si>
  <si>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</si>
  <si>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</si>
  <si>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</si>
  <si>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</si>
  <si>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</si>
  <si>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</si>
  <si>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</si>
  <si>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</si>
  <si>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</si>
  <si>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</si>
  <si>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</si>
  <si>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</si>
  <si>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</si>
  <si>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</si>
  <si>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</si>
  <si>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</si>
  <si>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</si>
  <si>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</si>
  <si>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</si>
  <si>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</si>
  <si>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</si>
  <si>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</si>
  <si>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</si>
  <si>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</si>
  <si>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</si>
  <si>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</si>
  <si>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</si>
  <si>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</si>
  <si>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</si>
  <si>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</si>
  <si>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</si>
  <si>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</si>
  <si>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</si>
  <si>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</si>
  <si>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</si>
  <si>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</si>
  <si>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</si>
  <si>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</si>
  <si>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</si>
  <si>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</si>
  <si>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</si>
  <si>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</si>
  <si>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</si>
  <si>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</si>
  <si>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</si>
  <si>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</si>
  <si>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</si>
  <si>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</si>
  <si>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</si>
  <si>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</si>
  <si>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</si>
  <si>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</si>
  <si>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</si>
  <si>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</si>
  <si>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</si>
  <si>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</si>
  <si>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</si>
  <si>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</si>
  <si>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</si>
  <si>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</si>
  <si>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</si>
  <si>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</si>
  <si>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</si>
  <si>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</si>
  <si>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</si>
  <si>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</si>
  <si>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</si>
  <si>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</si>
  <si>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</si>
  <si>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</si>
  <si>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</si>
  <si>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</si>
  <si>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</si>
  <si>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</si>
  <si>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</si>
  <si>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</si>
  <si>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</si>
  <si>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</si>
  <si>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</si>
  <si>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</si>
  <si>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</si>
  <si>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</si>
  <si>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</si>
  <si>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</si>
  <si>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</si>
  <si>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</si>
  <si>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</si>
  <si>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</si>
  <si>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</si>
  <si>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</si>
  <si>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</si>
  <si>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</si>
  <si>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</si>
  <si>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</si>
  <si>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</si>
  <si>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</si>
  <si>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</si>
  <si>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</si>
  <si>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</si>
  <si>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</si>
  <si>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</si>
  <si>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</si>
  <si>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</si>
  <si>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</si>
  <si>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</si>
  <si>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</si>
  <si>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</si>
  <si>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</si>
  <si>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</si>
  <si>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</si>
  <si>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</si>
  <si>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</si>
  <si>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</si>
  <si>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</si>
  <si>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</si>
  <si>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</si>
  <si>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</si>
  <si>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</si>
  <si>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</si>
  <si>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</si>
  <si>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</si>
  <si>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</si>
  <si>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</si>
  <si>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</si>
  <si>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</si>
  <si>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</si>
  <si>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</si>
  <si>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</si>
  <si>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</si>
  <si>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</si>
  <si>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</si>
  <si>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</si>
  <si>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</si>
  <si>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</si>
  <si>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</si>
  <si>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</si>
  <si>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</si>
  <si>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</si>
  <si>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</si>
  <si>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</si>
  <si>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</si>
  <si>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</si>
  <si>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</si>
  <si>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</si>
  <si>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</si>
  <si>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</si>
  <si>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</si>
  <si>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</si>
  <si>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</si>
  <si>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</si>
  <si>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</si>
  <si>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</si>
  <si>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</si>
  <si>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</si>
  <si>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</si>
  <si>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</si>
  <si>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</si>
  <si>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</si>
  <si>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</si>
  <si>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</si>
  <si>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</si>
  <si>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</si>
  <si>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</si>
  <si>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</si>
  <si>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</si>
  <si>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</si>
  <si>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</si>
  <si>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</si>
  <si>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</si>
  <si>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</si>
  <si>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</si>
  <si>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</si>
  <si>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</si>
  <si>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</si>
  <si>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</si>
  <si>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</si>
  <si>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</si>
  <si>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</si>
  <si>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</si>
  <si>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</si>
  <si>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</si>
  <si>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</si>
  <si>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</si>
  <si>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</si>
  <si>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</si>
  <si>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</si>
  <si>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</si>
  <si>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</si>
  <si>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</si>
  <si>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</si>
  <si>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</si>
  <si>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</si>
  <si>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</si>
  <si>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</si>
  <si>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</si>
  <si>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</si>
  <si>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</si>
  <si>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</si>
  <si>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</si>
  <si>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</si>
  <si>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</si>
  <si>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</si>
  <si>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</si>
  <si>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</si>
  <si>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</si>
  <si>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</si>
  <si>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</si>
  <si>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</si>
  <si>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</si>
  <si>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</si>
  <si>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</si>
  <si>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</si>
  <si>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</si>
  <si>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</si>
  <si>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</si>
  <si>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</si>
  <si>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</si>
  <si>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</si>
  <si>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</si>
  <si>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</si>
  <si>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</si>
  <si>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</si>
  <si>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</si>
  <si>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</si>
  <si>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</si>
  <si>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</si>
  <si>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</si>
  <si>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</si>
  <si>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</si>
  <si>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</si>
  <si>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</si>
  <si>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</si>
  <si>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</si>
  <si>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</si>
  <si>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</si>
  <si>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</si>
  <si>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</si>
  <si>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</si>
  <si>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</si>
  <si>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</si>
  <si>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</si>
  <si>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</si>
  <si>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</si>
  <si>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</si>
  <si>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</si>
  <si>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</si>
  <si>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</si>
  <si>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</si>
  <si>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</si>
  <si>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</si>
  <si>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</si>
  <si>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</si>
  <si>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</si>
  <si>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</si>
  <si>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</si>
  <si>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</si>
  <si>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</si>
  <si>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</si>
  <si>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</si>
  <si>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</si>
  <si>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</si>
  <si>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</si>
  <si>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</si>
  <si>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</si>
  <si>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</si>
  <si>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</si>
  <si>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</si>
  <si>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</si>
  <si>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</si>
  <si>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</si>
  <si>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</si>
  <si>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</si>
  <si>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</si>
  <si>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</si>
  <si>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</si>
  <si>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</si>
  <si>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</si>
  <si>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</si>
  <si>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</si>
  <si>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</si>
  <si>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</si>
  <si>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</si>
  <si>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</si>
  <si>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</si>
  <si>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</si>
  <si>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</si>
  <si>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</si>
  <si>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</si>
  <si>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</si>
  <si>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</si>
  <si>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</si>
  <si>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</si>
  <si>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</si>
  <si>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</si>
  <si>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</si>
  <si>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</si>
  <si>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</si>
  <si>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</si>
  <si>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</si>
  <si>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</si>
  <si>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</si>
  <si>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</si>
  <si>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</si>
  <si>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</si>
  <si>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</si>
  <si>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</si>
  <si>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</si>
  <si>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</si>
  <si>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</si>
  <si>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</si>
  <si>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</si>
  <si>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</si>
  <si>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</si>
  <si>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</si>
  <si>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</si>
  <si>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</si>
  <si>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</si>
  <si>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</si>
  <si>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</si>
  <si>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</si>
  <si>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</si>
  <si>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</si>
  <si>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</si>
  <si>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</si>
  <si>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</si>
  <si>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</si>
  <si>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</si>
  <si>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</si>
  <si>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</si>
  <si>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</si>
  <si>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</si>
  <si>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</si>
  <si>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</si>
  <si>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</si>
  <si>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</si>
  <si>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</si>
  <si>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</si>
  <si>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</si>
  <si>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</si>
  <si>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</si>
  <si>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</si>
  <si>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</si>
  <si>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</si>
  <si>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</si>
  <si>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</si>
  <si>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</si>
  <si>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</si>
  <si>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</si>
  <si>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</si>
  <si>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</si>
  <si>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</si>
  <si>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</si>
  <si>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</si>
  <si>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</si>
  <si>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</si>
  <si>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</si>
  <si>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</si>
  <si>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</si>
  <si>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</si>
  <si>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</si>
  <si>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</si>
  <si>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</si>
  <si>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</si>
  <si>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</si>
  <si>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</si>
  <si>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</si>
  <si>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</si>
  <si>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</si>
  <si>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</si>
  <si>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</si>
  <si>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</si>
  <si>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</si>
  <si>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</si>
  <si>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</si>
  <si>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</si>
  <si>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</si>
  <si>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</si>
  <si>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</si>
  <si>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</si>
  <si>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</si>
  <si>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</si>
  <si>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</si>
  <si>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</si>
  <si>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</si>
  <si>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</si>
  <si>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</si>
  <si>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</si>
  <si>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</si>
  <si>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</si>
  <si>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</si>
  <si>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</si>
  <si>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</si>
  <si>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</si>
  <si>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</si>
  <si>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</si>
  <si>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</si>
  <si>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</si>
  <si>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</si>
  <si>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</si>
  <si>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</si>
  <si>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</si>
  <si>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</si>
  <si>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</si>
  <si>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</si>
  <si>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</si>
  <si>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</si>
  <si>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</si>
  <si>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</si>
  <si>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</si>
  <si>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</si>
  <si>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</si>
  <si>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</si>
  <si>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</si>
  <si>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</si>
  <si>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</si>
  <si>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</si>
  <si>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</si>
  <si>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</si>
  <si>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</si>
  <si>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</si>
  <si>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</si>
  <si>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</si>
  <si>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</si>
  <si>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</si>
  <si>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</si>
  <si>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</si>
  <si>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</si>
  <si>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</si>
  <si>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</si>
  <si>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</si>
  <si>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</si>
  <si>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</si>
  <si>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</si>
  <si>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</si>
  <si>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</si>
  <si>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</si>
  <si>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</si>
  <si>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</si>
  <si>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</si>
  <si>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</si>
  <si>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</si>
  <si>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</si>
  <si>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</si>
  <si>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</si>
  <si>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</si>
  <si>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</si>
  <si>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</si>
  <si>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</si>
  <si>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</si>
  <si>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</si>
  <si>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</si>
  <si>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</si>
  <si>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</si>
  <si>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</si>
  <si>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</si>
  <si>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</si>
  <si>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</si>
  <si>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</si>
  <si>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</si>
  <si>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</si>
  <si>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</si>
  <si>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</si>
  <si>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</si>
  <si>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</si>
  <si>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</si>
  <si>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</si>
  <si>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</si>
  <si>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</si>
  <si>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</si>
  <si>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</si>
  <si>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</si>
  <si>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</si>
  <si>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</si>
  <si>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</si>
  <si>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</si>
  <si>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</si>
  <si>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</si>
  <si>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</si>
  <si>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</si>
  <si>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</si>
  <si>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</si>
  <si>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</si>
  <si>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</si>
  <si>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</si>
  <si>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</si>
  <si>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</si>
  <si>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</si>
  <si>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</si>
  <si>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</si>
  <si>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</si>
  <si>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</si>
  <si>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</si>
  <si>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</si>
  <si>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</si>
  <si>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</si>
  <si>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</si>
  <si>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</si>
  <si>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</si>
  <si>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</si>
  <si>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</si>
  <si>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</si>
  <si>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</si>
  <si>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</si>
  <si>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</si>
  <si>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</si>
  <si>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</si>
  <si>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</si>
  <si>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</si>
  <si>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</si>
  <si>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</si>
  <si>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</si>
  <si>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</si>
  <si>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</si>
  <si>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</si>
  <si>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</si>
  <si>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</si>
  <si>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</si>
  <si>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</si>
  <si>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</si>
  <si>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</si>
  <si>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</si>
  <si>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</si>
  <si>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</si>
  <si>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</si>
  <si>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</si>
  <si>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</si>
  <si>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</si>
  <si>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</si>
  <si>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</si>
  <si>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</si>
  <si>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</si>
  <si>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</si>
  <si>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</si>
  <si>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</si>
  <si>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</si>
  <si>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</si>
  <si>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</si>
  <si>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</si>
  <si>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</si>
  <si>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</si>
  <si>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</si>
  <si>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</si>
  <si>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</si>
  <si>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</si>
  <si>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</si>
  <si>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</si>
  <si>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</si>
  <si>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</si>
  <si>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</si>
  <si>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</si>
  <si>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</si>
  <si>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</si>
  <si>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</si>
  <si>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</si>
  <si>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</si>
  <si>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</si>
  <si>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</si>
  <si>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</si>
  <si>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</si>
  <si>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</si>
  <si>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</si>
  <si>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</si>
  <si>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</si>
  <si>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</si>
  <si>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</si>
  <si>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</si>
  <si>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</si>
  <si>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</si>
  <si>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</si>
  <si>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</si>
  <si>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</si>
  <si>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</si>
  <si>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</si>
  <si>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</si>
  <si>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</si>
  <si>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</si>
  <si>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</si>
  <si>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</si>
  <si>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</si>
  <si>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</si>
  <si>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</si>
  <si>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</si>
  <si>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</si>
  <si>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</si>
  <si>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</si>
  <si>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</si>
  <si>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</si>
  <si>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</si>
  <si>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</si>
  <si>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</si>
  <si>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</si>
  <si>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</si>
  <si>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</si>
  <si>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</si>
  <si>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</si>
  <si>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</si>
  <si>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</si>
  <si>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</si>
  <si>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</si>
  <si>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</si>
  <si>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</si>
  <si>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</si>
  <si>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</si>
  <si>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</si>
  <si>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</si>
  <si>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</si>
  <si>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</si>
  <si>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</si>
  <si>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</si>
  <si>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</si>
  <si>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</si>
  <si>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</si>
  <si>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</si>
  <si>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</si>
  <si>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</si>
  <si>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</si>
  <si>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</si>
  <si>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</si>
  <si>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</si>
  <si>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</si>
  <si>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</si>
  <si>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</si>
  <si>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</si>
  <si>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</si>
  <si>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</si>
  <si>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</si>
  <si>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</si>
  <si>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</si>
  <si>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</si>
  <si>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</si>
  <si>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</si>
  <si>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</si>
  <si>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</si>
  <si>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</si>
  <si>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</si>
  <si>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</si>
  <si>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</si>
  <si>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</si>
  <si>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</si>
  <si>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</si>
  <si>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</si>
  <si>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</si>
  <si>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</si>
  <si>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</si>
  <si>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</si>
  <si>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</si>
  <si>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</si>
  <si>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</si>
  <si>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</si>
  <si>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</si>
  <si>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</si>
  <si>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</si>
  <si>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</si>
  <si>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</si>
  <si>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</si>
  <si>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</si>
  <si>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</si>
  <si>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</si>
  <si>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</si>
  <si>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</si>
  <si>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</si>
  <si>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</si>
  <si>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</si>
  <si>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</si>
  <si>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</si>
  <si>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</si>
  <si>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</si>
  <si>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</si>
  <si>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</si>
  <si>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</si>
  <si>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</si>
  <si>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</si>
  <si>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</si>
  <si>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</si>
  <si>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</si>
  <si>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</si>
  <si>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</si>
  <si>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</si>
  <si>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</si>
  <si>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</si>
  <si>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</si>
  <si>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</si>
  <si>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</si>
  <si>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</si>
  <si>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</si>
  <si>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</si>
  <si>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</si>
  <si>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</si>
  <si>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</si>
  <si>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</si>
  <si>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</si>
  <si>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</si>
  <si>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</si>
  <si>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</si>
  <si>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</si>
  <si>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</si>
  <si>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</si>
  <si>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</si>
  <si>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</si>
  <si>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</si>
  <si>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</si>
  <si>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</si>
  <si>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</si>
  <si>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</si>
  <si>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</si>
  <si>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</si>
  <si>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</si>
  <si>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</si>
  <si>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</si>
  <si>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</si>
  <si>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</si>
  <si>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</si>
  <si>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</si>
  <si>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</si>
  <si>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</si>
  <si>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</si>
  <si>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</si>
  <si>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</si>
  <si>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</si>
  <si>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</si>
  <si>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</si>
  <si>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</si>
  <si>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</si>
  <si>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</si>
  <si>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</si>
  <si>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</si>
  <si>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</si>
  <si>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</si>
  <si>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</si>
  <si>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</si>
  <si>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</si>
  <si>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</si>
  <si>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</si>
  <si>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</si>
  <si>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</si>
  <si>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</si>
  <si>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</si>
  <si>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</si>
  <si>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</si>
  <si>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</si>
  <si>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</si>
  <si>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</si>
  <si>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</si>
  <si>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</si>
  <si>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</si>
  <si>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</si>
  <si>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</si>
  <si>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</si>
  <si>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</si>
  <si>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</si>
  <si>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</si>
  <si>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</si>
  <si>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</si>
  <si>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</si>
  <si>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</si>
  <si>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</si>
  <si>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</si>
  <si>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</si>
  <si>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</si>
  <si>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</si>
  <si>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</si>
  <si>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</si>
  <si>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</si>
  <si>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</si>
  <si>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</si>
  <si>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</si>
  <si>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</si>
  <si>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</si>
  <si>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</si>
  <si>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</si>
  <si>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</si>
  <si>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</si>
  <si>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</si>
  <si>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</si>
  <si>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</si>
  <si>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</si>
  <si>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</si>
  <si>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</si>
  <si>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</si>
  <si>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</si>
  <si>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</si>
  <si>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</si>
  <si>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</si>
  <si>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</si>
  <si>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</si>
  <si>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</si>
  <si>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</si>
  <si>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</si>
  <si>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</si>
  <si>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</si>
  <si>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</si>
  <si>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</si>
  <si>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</si>
  <si>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</si>
  <si>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</si>
  <si>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</si>
  <si>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</si>
  <si>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</si>
  <si>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</si>
  <si>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</si>
  <si>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</si>
  <si>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</si>
  <si>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</si>
  <si>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</si>
  <si>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</si>
  <si>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</si>
  <si>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</si>
  <si>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</si>
  <si>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</si>
  <si>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</si>
  <si>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</si>
  <si>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</si>
  <si>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</si>
  <si>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</si>
  <si>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</si>
  <si>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</si>
  <si>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</si>
  <si>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</si>
  <si>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</si>
  <si>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</si>
  <si>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</si>
  <si>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</si>
  <si>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</si>
  <si>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</si>
  <si>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</si>
  <si>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</si>
  <si>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</si>
  <si>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</si>
  <si>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</si>
  <si>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</si>
  <si>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</si>
  <si>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</si>
  <si>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</si>
  <si>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</si>
  <si>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</si>
  <si>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</si>
  <si>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</si>
  <si>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</si>
  <si>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</si>
  <si>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</si>
  <si>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</si>
  <si>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</si>
  <si>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</si>
  <si>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</si>
  <si>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</si>
  <si>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</si>
  <si>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</si>
  <si>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</si>
  <si>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</si>
  <si>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</si>
  <si>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</si>
  <si>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</si>
  <si>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</si>
  <si>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</si>
  <si>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</si>
  <si>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</si>
  <si>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</si>
  <si>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</si>
  <si>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</si>
  <si>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</si>
  <si>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</si>
  <si>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</si>
  <si>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</si>
  <si>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</si>
  <si>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</si>
  <si>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</si>
  <si>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</si>
  <si>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</si>
  <si>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</si>
  <si>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</si>
  <si>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</si>
  <si>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</si>
  <si>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</si>
  <si>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</si>
  <si>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</si>
  <si>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</si>
  <si>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</si>
  <si>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</si>
  <si>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</si>
  <si>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</si>
  <si>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</si>
  <si>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</si>
  <si>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</si>
  <si>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</si>
  <si>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</si>
  <si>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</si>
  <si>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</si>
  <si>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</si>
  <si>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</si>
  <si>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</si>
  <si>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</si>
  <si>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</si>
  <si>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</si>
  <si>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</si>
  <si>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</si>
  <si>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</si>
  <si>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</si>
  <si>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</si>
  <si>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</si>
  <si>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</si>
  <si>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</si>
  <si>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</si>
  <si>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</si>
  <si>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</si>
  <si>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</si>
  <si>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</si>
  <si>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</si>
  <si>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</si>
  <si>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</si>
  <si>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</si>
  <si>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</si>
  <si>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</si>
  <si>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</si>
  <si>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</si>
  <si>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</si>
  <si>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</si>
  <si>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</si>
  <si>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</si>
  <si>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</si>
  <si>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</si>
  <si>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</si>
  <si>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</si>
  <si>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</si>
  <si>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</si>
  <si>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</si>
  <si>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</si>
  <si>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</si>
  <si>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</si>
  <si>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</si>
  <si>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</si>
  <si>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</si>
  <si>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</si>
  <si>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</si>
  <si>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</si>
  <si>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</si>
  <si>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</si>
  <si>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</si>
  <si>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</si>
  <si>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</si>
  <si>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</si>
  <si>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</si>
  <si>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</si>
  <si>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</si>
  <si>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</si>
  <si>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</si>
  <si>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</si>
  <si>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</si>
  <si>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</si>
  <si>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</si>
  <si>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</si>
  <si>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</si>
  <si>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</si>
  <si>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</si>
  <si>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</si>
  <si>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</si>
  <si>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</si>
  <si>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</si>
  <si>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</si>
  <si>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</si>
  <si>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</si>
  <si>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</si>
  <si>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</si>
  <si>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</si>
  <si>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</si>
  <si>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</si>
  <si>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</si>
  <si>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</si>
  <si>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</si>
  <si>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</si>
  <si>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</si>
  <si>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</si>
  <si>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</si>
  <si>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</si>
  <si>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</si>
  <si>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</si>
  <si>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</si>
  <si>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</si>
  <si>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</si>
  <si>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</si>
  <si>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</si>
  <si>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</si>
  <si>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</si>
  <si>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</si>
  <si>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</si>
  <si>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</si>
  <si>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</si>
  <si>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</si>
  <si>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</si>
  <si>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</si>
  <si>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</si>
  <si>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</si>
  <si>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</si>
  <si>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</si>
  <si>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</si>
  <si>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</si>
  <si>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</si>
  <si>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</si>
  <si>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</si>
  <si>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</si>
  <si>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</si>
  <si>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</si>
  <si>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</si>
  <si>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</si>
  <si>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</si>
  <si>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</si>
  <si>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</si>
  <si>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</si>
  <si>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</si>
  <si>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</si>
  <si>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</si>
  <si>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</si>
  <si>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</si>
  <si>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</si>
  <si>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</si>
  <si>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</si>
  <si>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</si>
  <si>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</si>
  <si>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</si>
  <si>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</si>
  <si>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</si>
  <si>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</si>
  <si>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</si>
  <si>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</si>
  <si>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</si>
  <si>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</si>
  <si>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</si>
  <si>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</si>
  <si>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</si>
  <si>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</si>
  <si>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</si>
  <si>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</si>
  <si>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</si>
  <si>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</si>
  <si>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</si>
  <si>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</si>
  <si>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</si>
  <si>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</si>
  <si>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</si>
  <si>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</si>
  <si>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</si>
  <si>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</si>
  <si>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</si>
  <si>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</si>
  <si>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</si>
  <si>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</si>
  <si>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</si>
  <si>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</si>
  <si>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</si>
  <si>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</si>
  <si>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</si>
  <si>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</si>
  <si>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</si>
  <si>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</si>
  <si>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</si>
  <si>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</si>
  <si>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</si>
  <si>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</si>
  <si>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</si>
  <si>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</si>
  <si>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</si>
  <si>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</si>
  <si>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</si>
  <si>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</si>
  <si>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</si>
  <si>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</si>
  <si>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</si>
  <si>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</si>
  <si>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</si>
  <si>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</si>
  <si>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</si>
  <si>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</si>
  <si>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</si>
  <si>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</si>
  <si>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</si>
  <si>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</si>
  <si>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</si>
  <si>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</si>
  <si>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</si>
  <si>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</si>
  <si>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</si>
  <si>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</si>
  <si>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</si>
  <si>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</si>
  <si>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</si>
  <si>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</si>
  <si>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</si>
  <si>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</si>
  <si>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</si>
  <si>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</si>
  <si>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</si>
  <si>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</si>
  <si>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</si>
  <si>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</si>
  <si>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</si>
  <si>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</si>
  <si>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</si>
  <si>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</si>
  <si>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</si>
  <si>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</si>
  <si>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</si>
  <si>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</si>
  <si>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</si>
  <si>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</si>
  <si>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</si>
  <si>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</si>
  <si>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</si>
  <si>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</si>
  <si>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</si>
  <si>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</si>
  <si>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</si>
  <si>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</si>
  <si>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</si>
  <si>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</si>
  <si>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</si>
  <si>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</si>
  <si>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</si>
  <si>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</si>
  <si>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</si>
  <si>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</si>
  <si>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</si>
  <si>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</si>
  <si>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</si>
  <si>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</si>
  <si>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</si>
  <si>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</si>
  <si>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</si>
  <si>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</si>
  <si>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</si>
  <si>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</si>
  <si>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</si>
  <si>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</si>
  <si>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</si>
  <si>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</si>
  <si>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</si>
  <si>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</si>
  <si>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</si>
  <si>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</si>
  <si>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</si>
  <si>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</si>
  <si>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</si>
  <si>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</si>
  <si>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</si>
  <si>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</si>
  <si>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</si>
  <si>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</si>
  <si>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</si>
  <si>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</si>
  <si>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</si>
  <si>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</si>
  <si>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</si>
  <si>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</si>
  <si>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</si>
  <si>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</si>
  <si>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</si>
  <si>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</si>
  <si>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</si>
  <si>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</si>
  <si>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</si>
  <si>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</si>
  <si>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</si>
  <si>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</si>
  <si>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</si>
  <si>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</si>
  <si>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</si>
  <si>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</si>
  <si>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</si>
  <si>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</si>
  <si>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</si>
  <si>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</si>
  <si>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</si>
  <si>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</si>
  <si>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</si>
  <si>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</si>
  <si>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</si>
  <si>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</si>
  <si>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</si>
  <si>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</si>
  <si>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</si>
  <si>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</si>
  <si>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</si>
  <si>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</si>
  <si>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</si>
  <si>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</si>
  <si>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</si>
  <si>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</si>
  <si>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</si>
  <si>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</si>
  <si>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</si>
  <si>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</si>
  <si>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</si>
  <si>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</si>
  <si>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</si>
  <si>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</si>
  <si>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</si>
  <si>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</si>
  <si>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</si>
  <si>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</si>
  <si>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</si>
  <si>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</si>
  <si>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</si>
  <si>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</si>
  <si>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</si>
  <si>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</si>
  <si>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</si>
  <si>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</si>
  <si>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</si>
  <si>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</si>
  <si>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</si>
  <si>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</si>
  <si>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</si>
  <si>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</si>
  <si>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</si>
  <si>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</si>
  <si>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</si>
  <si>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</si>
  <si>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</si>
  <si>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</si>
  <si>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</si>
  <si>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</si>
  <si>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</si>
  <si>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</si>
  <si>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</si>
  <si>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</si>
  <si>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</si>
  <si>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</si>
  <si>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</si>
  <si>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</si>
  <si>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</si>
  <si>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</si>
  <si>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</si>
  <si>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</si>
  <si>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</si>
  <si>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</si>
  <si>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</si>
  <si>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</si>
  <si>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</si>
  <si>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</si>
  <si>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</si>
  <si>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</si>
  <si>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</si>
  <si>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</si>
  <si>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</si>
  <si>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</si>
  <si>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</si>
  <si>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</si>
  <si>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</si>
  <si>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</si>
  <si>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</si>
  <si>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</si>
  <si>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</si>
  <si>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</si>
  <si>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</si>
  <si>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</si>
  <si>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</si>
  <si>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</si>
  <si>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</si>
  <si>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</si>
  <si>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</si>
  <si>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</si>
  <si>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</si>
  <si>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</si>
  <si>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</si>
  <si>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</si>
  <si>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</si>
  <si>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</si>
  <si>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</si>
  <si>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</si>
  <si>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</si>
  <si>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</si>
  <si>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</si>
  <si>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</si>
  <si>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</si>
  <si>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</si>
  <si>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</si>
  <si>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</si>
  <si>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</si>
  <si>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</si>
  <si>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</si>
  <si>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</si>
  <si>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</si>
  <si>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</si>
  <si>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</si>
  <si>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</si>
  <si>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</si>
  <si>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</si>
  <si>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</si>
  <si>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</si>
  <si>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</si>
  <si>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</si>
  <si>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</si>
  <si>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</si>
  <si>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</si>
  <si>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</si>
  <si>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</si>
  <si>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</si>
  <si>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</si>
  <si>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</si>
  <si>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</si>
  <si>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</si>
  <si>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</si>
  <si>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</si>
  <si>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</si>
  <si>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</si>
  <si>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</si>
  <si>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</si>
  <si>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</si>
  <si>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</si>
  <si>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</si>
  <si>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</si>
  <si>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</si>
  <si>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</si>
  <si>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</si>
  <si>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</si>
  <si>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</si>
  <si>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</si>
  <si>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</si>
  <si>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</si>
  <si>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</si>
  <si>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</si>
  <si>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</si>
  <si>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</si>
  <si>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</si>
  <si>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</si>
  <si>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</si>
  <si>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</si>
  <si>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</si>
  <si>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</si>
  <si>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</si>
  <si>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</si>
  <si>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</si>
  <si>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</si>
  <si>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</si>
  <si>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</si>
  <si>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</si>
  <si>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</si>
  <si>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</si>
  <si>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</si>
  <si>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</si>
  <si>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</si>
  <si>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</si>
  <si>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</si>
  <si>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</si>
  <si>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</si>
  <si>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</si>
  <si>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</si>
  <si>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</si>
  <si>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</si>
  <si>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</si>
  <si>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</si>
  <si>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</si>
  <si>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</si>
  <si>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</si>
  <si>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</si>
  <si>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</si>
  <si>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</si>
  <si>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</si>
  <si>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</si>
  <si>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</si>
  <si>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</si>
  <si>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</si>
  <si>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</si>
  <si>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</si>
  <si>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</si>
  <si>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</si>
  <si>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</si>
  <si>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</si>
  <si>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</si>
  <si>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</si>
  <si>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</si>
  <si>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</si>
  <si>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</si>
  <si>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</si>
  <si>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</si>
  <si>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</si>
  <si>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</si>
  <si>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</si>
  <si>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</si>
  <si>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</si>
  <si>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</si>
  <si>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</si>
  <si>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</si>
  <si>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</si>
  <si>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</si>
  <si>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</si>
  <si>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</si>
  <si>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</si>
  <si>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</si>
  <si>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</si>
  <si>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</si>
  <si>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</si>
  <si>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</si>
  <si>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</si>
  <si>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</si>
  <si>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</si>
  <si>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</si>
  <si>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</si>
  <si>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</si>
  <si>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</si>
  <si>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</si>
  <si>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</si>
  <si>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</si>
  <si>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</si>
  <si>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</si>
  <si>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</si>
  <si>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</si>
  <si>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</si>
  <si>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</si>
  <si>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</si>
  <si>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</si>
  <si>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</si>
  <si>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</si>
  <si>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</si>
  <si>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</si>
  <si>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</si>
  <si>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</si>
  <si>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</si>
  <si>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</si>
  <si>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</si>
  <si>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</si>
  <si>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</si>
  <si>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</si>
  <si>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</si>
  <si>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</si>
  <si>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</si>
  <si>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</si>
  <si>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</si>
  <si>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</si>
  <si>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</si>
  <si>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</si>
  <si>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</si>
  <si>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</si>
  <si>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</si>
  <si>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</si>
  <si>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</si>
  <si>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</si>
  <si>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</si>
  <si>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</si>
  <si>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</si>
  <si>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</si>
  <si>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</si>
  <si>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</si>
  <si>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</si>
  <si>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</si>
  <si>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</si>
  <si>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</si>
  <si>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</si>
  <si>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</si>
  <si>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</si>
  <si>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</si>
  <si>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</si>
  <si>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</si>
  <si>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</si>
  <si>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</si>
  <si>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</si>
  <si>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</si>
  <si>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</si>
  <si>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</si>
  <si>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</si>
  <si>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</si>
  <si>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</si>
  <si>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</si>
  <si>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</si>
  <si>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</si>
  <si>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</si>
  <si>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</si>
  <si>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</si>
  <si>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</si>
  <si>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</si>
  <si>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</si>
  <si>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</si>
  <si>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</si>
  <si>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</si>
  <si>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</si>
  <si>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</si>
  <si>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</si>
  <si>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</si>
  <si>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</si>
  <si>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</si>
  <si>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</si>
  <si>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</si>
  <si>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</si>
  <si>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</si>
  <si>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</si>
  <si>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</si>
  <si>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</si>
  <si>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</si>
  <si>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</si>
  <si>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</si>
  <si>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</si>
  <si>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</si>
  <si>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</si>
  <si>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</si>
  <si>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</si>
  <si>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</si>
  <si>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</si>
  <si>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</si>
  <si>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</si>
  <si>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</si>
  <si>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</si>
  <si>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</si>
  <si>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</si>
  <si>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</si>
  <si>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</si>
  <si>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</si>
  <si>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</si>
  <si>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</si>
  <si>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</si>
  <si>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</si>
  <si>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</si>
  <si>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</si>
  <si>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</si>
  <si>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</si>
  <si>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</si>
  <si>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</si>
  <si>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</si>
  <si>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</si>
  <si>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</si>
  <si>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</si>
  <si>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</si>
  <si>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</si>
  <si>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</si>
  <si>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</si>
  <si>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</si>
  <si>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</si>
  <si>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</si>
  <si>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</si>
  <si>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</si>
  <si>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</si>
  <si>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</si>
  <si>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</si>
  <si>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</si>
  <si>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</si>
  <si>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</si>
  <si>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</si>
  <si>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</si>
  <si>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</si>
  <si>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</si>
  <si>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</si>
  <si>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</si>
  <si>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</si>
  <si>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</si>
  <si>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</si>
  <si>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</si>
  <si>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</si>
  <si>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</si>
  <si>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</si>
  <si>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</si>
  <si>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</si>
  <si>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</si>
  <si>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</si>
  <si>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</si>
  <si>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</si>
  <si>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</si>
  <si>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</si>
  <si>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</si>
  <si>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</si>
  <si>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</si>
  <si>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</si>
  <si>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</si>
  <si>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</si>
  <si>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</si>
  <si>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</si>
  <si>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</si>
  <si>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</si>
  <si>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</si>
  <si>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</si>
  <si>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</si>
  <si>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</si>
  <si>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</si>
  <si>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</si>
  <si>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</si>
  <si>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</si>
  <si>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</si>
  <si>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</si>
  <si>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</si>
  <si>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</si>
  <si>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</si>
  <si>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</si>
  <si>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</si>
  <si>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</si>
  <si>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</si>
  <si>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</si>
  <si>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</si>
  <si>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</si>
  <si>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</si>
  <si>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</si>
  <si>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</si>
  <si>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</si>
  <si>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</si>
  <si>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</si>
  <si>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</si>
  <si>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</si>
  <si>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</si>
  <si>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</si>
  <si>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</si>
  <si>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</si>
  <si>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</si>
  <si>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</si>
  <si>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</si>
  <si>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</si>
  <si>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</si>
  <si>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</si>
  <si>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</si>
  <si>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</si>
  <si>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</si>
  <si>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</si>
  <si>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</si>
  <si>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</si>
  <si>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</si>
  <si>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</si>
  <si>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</si>
  <si>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</si>
  <si>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</si>
  <si>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</si>
  <si>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</si>
  <si>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</si>
  <si>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</si>
  <si>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</si>
  <si>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</si>
  <si>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</si>
  <si>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</si>
  <si>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</si>
  <si>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</si>
  <si>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</si>
  <si>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</si>
  <si>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</si>
  <si>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</si>
  <si>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</si>
  <si>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</si>
  <si>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</si>
  <si>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</si>
  <si>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</si>
  <si>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</si>
  <si>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</si>
  <si>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</si>
  <si>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</si>
  <si>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</si>
  <si>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</si>
  <si>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</si>
  <si>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</si>
  <si>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</si>
  <si>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</si>
  <si>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</si>
  <si>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</si>
  <si>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</si>
  <si>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</si>
  <si>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</si>
  <si>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</si>
  <si>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</si>
  <si>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</si>
  <si>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</si>
  <si>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</si>
  <si>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</si>
  <si>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</si>
  <si>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</si>
  <si>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</si>
  <si>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</si>
  <si>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</si>
  <si>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</si>
  <si>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</si>
  <si>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</si>
  <si>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</si>
  <si>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</si>
  <si>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</si>
  <si>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</si>
  <si>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</si>
  <si>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</si>
  <si>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</si>
  <si>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</si>
  <si>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</si>
  <si>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</si>
  <si>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</si>
  <si>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</si>
  <si>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</si>
  <si>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</si>
  <si>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</si>
  <si>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</si>
  <si>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</si>
  <si>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</si>
  <si>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</si>
  <si>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</si>
  <si>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</si>
  <si>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</si>
  <si>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</si>
  <si>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</si>
  <si>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</si>
  <si>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</si>
  <si>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</si>
  <si>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</si>
  <si>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</si>
  <si>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</si>
  <si>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</si>
  <si>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</si>
  <si>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</si>
  <si>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</si>
  <si>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</si>
  <si>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</si>
  <si>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</si>
  <si>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</si>
  <si>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</si>
  <si>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</si>
  <si>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</si>
  <si>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</si>
  <si>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</si>
  <si>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</si>
  <si>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</si>
  <si>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</si>
  <si>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</si>
  <si>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</si>
  <si>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</si>
  <si>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</si>
  <si>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</si>
  <si>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</si>
  <si>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</si>
  <si>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</si>
  <si>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</si>
  <si>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</si>
  <si>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</si>
  <si>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</si>
  <si>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</si>
  <si>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</si>
  <si>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</si>
  <si>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</si>
  <si>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</si>
  <si>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</si>
  <si>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</si>
  <si>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</si>
  <si>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</si>
  <si>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</si>
  <si>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</si>
  <si>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</si>
  <si>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</si>
  <si>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</si>
  <si>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</si>
  <si>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</si>
  <si>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</si>
  <si>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</si>
  <si>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</si>
  <si>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</si>
  <si>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</si>
  <si>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</si>
  <si>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</si>
  <si>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</si>
  <si>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</si>
  <si>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</si>
  <si>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</si>
  <si>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</si>
  <si>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</si>
  <si>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</si>
  <si>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</si>
  <si>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</si>
  <si>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</si>
  <si>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</si>
  <si>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</si>
  <si>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</si>
  <si>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</si>
  <si>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</si>
  <si>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</si>
  <si>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</si>
  <si>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</si>
  <si>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</si>
  <si>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</si>
  <si>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</si>
  <si>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</si>
  <si>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</si>
  <si>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</si>
  <si>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</si>
  <si>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</si>
  <si>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</si>
  <si>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</si>
  <si>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</si>
  <si>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</si>
  <si>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</si>
  <si>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</si>
  <si>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</si>
  <si>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</si>
  <si>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</si>
  <si>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</si>
  <si>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</si>
  <si>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</si>
  <si>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</si>
  <si>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</si>
  <si>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</si>
  <si>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</si>
  <si>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</si>
  <si>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</si>
  <si>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</si>
  <si>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</si>
  <si>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</si>
  <si>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</si>
  <si>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</si>
  <si>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</si>
  <si>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</si>
  <si>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</si>
  <si>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</si>
  <si>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</si>
  <si>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</si>
  <si>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</si>
  <si>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</si>
  <si>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</si>
  <si>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</si>
  <si>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</si>
  <si>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</si>
  <si>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</si>
  <si>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</si>
  <si>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</si>
  <si>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</si>
  <si>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</si>
  <si>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</si>
  <si>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</si>
  <si>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</si>
  <si>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</si>
  <si>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</si>
  <si>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</si>
  <si>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</si>
  <si>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</si>
  <si>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</si>
  <si>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</si>
  <si>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</si>
  <si>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</si>
  <si>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</si>
  <si>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</si>
  <si>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</si>
  <si>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</si>
  <si>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</si>
  <si>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</si>
  <si>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</si>
  <si>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</si>
  <si>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</si>
  <si>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</si>
  <si>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</si>
  <si>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</si>
  <si>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</si>
  <si>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</si>
  <si>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</si>
  <si>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</si>
  <si>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</si>
  <si>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</si>
  <si>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</si>
  <si>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</si>
  <si>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</si>
  <si>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</si>
  <si>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</si>
  <si>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</si>
  <si>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</si>
  <si>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</si>
  <si>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</si>
  <si>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</si>
  <si>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</si>
  <si>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</si>
  <si>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</si>
  <si>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</si>
  <si>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</si>
  <si>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</si>
  <si>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</si>
  <si>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</si>
  <si>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</si>
  <si>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</si>
  <si>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</si>
  <si>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</si>
  <si>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</si>
  <si>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</si>
  <si>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</si>
  <si>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</si>
  <si>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</si>
  <si>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</si>
  <si>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</si>
  <si>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</si>
  <si>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</si>
  <si>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</si>
  <si>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</si>
  <si>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</si>
  <si>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</si>
  <si>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</si>
  <si>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</si>
  <si>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</si>
  <si>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</si>
  <si>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</si>
  <si>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</si>
  <si>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</si>
  <si>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</si>
  <si>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</si>
  <si>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</si>
  <si>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</si>
  <si>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</si>
  <si>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</si>
  <si>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</si>
  <si>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</si>
  <si>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</si>
  <si>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</si>
  <si>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</si>
  <si>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</si>
  <si>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</si>
  <si>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</si>
  <si>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</si>
  <si>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</si>
  <si>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</si>
  <si>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</si>
  <si>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</si>
  <si>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</si>
  <si>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</si>
  <si>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</si>
  <si>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</si>
  <si>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</si>
  <si>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</si>
  <si>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</si>
  <si>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</si>
  <si>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</si>
  <si>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</si>
  <si>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</si>
  <si>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</si>
  <si>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</si>
  <si>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</si>
  <si>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</si>
  <si>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</si>
  <si>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</si>
  <si>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</si>
  <si>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</si>
  <si>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</si>
  <si>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</si>
  <si>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</si>
  <si>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</si>
  <si>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</si>
  <si>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</si>
  <si>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</si>
  <si>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</si>
  <si>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</si>
  <si>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</si>
  <si>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</si>
  <si>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</si>
  <si>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</si>
  <si>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</si>
  <si>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</si>
  <si>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</si>
  <si>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</si>
  <si>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</si>
  <si>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</si>
  <si>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</si>
  <si>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</si>
  <si>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</si>
  <si>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</si>
  <si>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</si>
  <si>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</si>
  <si>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</si>
  <si>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</si>
  <si>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</si>
  <si>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</si>
  <si>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</si>
  <si>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</si>
  <si>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</si>
  <si>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</si>
  <si>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</si>
  <si>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</si>
  <si>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</si>
  <si>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</si>
  <si>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</si>
  <si>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</si>
  <si>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</si>
  <si>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</si>
  <si>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</si>
  <si>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</si>
  <si>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</si>
  <si>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</si>
  <si>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</si>
  <si>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</si>
  <si>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</si>
  <si>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</si>
  <si>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</si>
  <si>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</si>
  <si>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</si>
  <si>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</si>
  <si>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</si>
  <si>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</si>
  <si>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</si>
  <si>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</si>
  <si>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</si>
  <si>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</si>
  <si>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</si>
  <si>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</si>
  <si>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</si>
  <si>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</si>
  <si>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</si>
  <si>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</si>
  <si>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</si>
  <si>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</si>
  <si>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</si>
  <si>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</si>
  <si>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</si>
  <si>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</si>
  <si>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</si>
  <si>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</si>
  <si>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</si>
  <si>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</si>
  <si>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</si>
  <si>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</si>
  <si>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</si>
  <si>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</si>
  <si>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</si>
  <si>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</si>
  <si>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</si>
  <si>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</si>
  <si>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</si>
  <si>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</si>
  <si>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</si>
  <si>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</si>
  <si>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</si>
  <si>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</si>
  <si>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</si>
  <si>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</si>
  <si>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</si>
  <si>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</si>
  <si>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</si>
  <si>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</si>
  <si>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</si>
  <si>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</si>
  <si>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</si>
  <si>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</si>
  <si>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</si>
  <si>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</si>
  <si>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</si>
  <si>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</si>
  <si>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</si>
  <si>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</si>
  <si>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</si>
  <si>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</si>
  <si>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</si>
  <si>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</si>
  <si>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</si>
  <si>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</si>
  <si>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</si>
  <si>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</si>
  <si>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</si>
  <si>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</si>
  <si>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</si>
  <si>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</si>
  <si>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</si>
  <si>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</si>
  <si>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</si>
  <si>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</si>
  <si>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</si>
  <si>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</si>
  <si>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</si>
  <si>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</si>
  <si>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</si>
  <si>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</si>
  <si>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</si>
  <si>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</si>
  <si>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</si>
  <si>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</si>
  <si>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</si>
  <si>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</si>
  <si>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</si>
  <si>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</si>
  <si>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</si>
  <si>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</si>
  <si>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</si>
  <si>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</si>
  <si>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</si>
  <si>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</si>
  <si>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</si>
  <si>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</si>
  <si>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</si>
  <si>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</si>
  <si>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</si>
  <si>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</si>
  <si>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</si>
  <si>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</si>
  <si>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</si>
  <si>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</si>
  <si>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</si>
  <si>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</si>
  <si>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</si>
  <si>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</si>
  <si>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</si>
  <si>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</si>
  <si>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</si>
  <si>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</si>
  <si>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</si>
  <si>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</si>
  <si>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</si>
  <si>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</si>
  <si>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</si>
  <si>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</si>
  <si>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</si>
  <si>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</si>
  <si>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</si>
  <si>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</si>
  <si>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</si>
  <si>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</si>
  <si>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</si>
  <si>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</si>
  <si>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</si>
  <si>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</si>
  <si>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</si>
  <si>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</si>
  <si>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</si>
  <si>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</si>
  <si>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</si>
  <si>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</si>
  <si>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</si>
  <si>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</si>
  <si>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</si>
  <si>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</si>
  <si>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</si>
  <si>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</si>
  <si>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</si>
  <si>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</si>
  <si>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</si>
  <si>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</si>
  <si>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</si>
  <si>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</si>
  <si>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</si>
  <si>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</si>
  <si>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</si>
  <si>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</si>
  <si>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</si>
  <si>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</si>
  <si>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</si>
  <si>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</si>
  <si>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</si>
  <si>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</si>
  <si>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</si>
  <si>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</si>
  <si>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</si>
  <si>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</si>
  <si>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</si>
  <si>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</si>
  <si>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</si>
  <si>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</si>
  <si>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</si>
  <si>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</si>
  <si>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</si>
  <si>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</si>
  <si>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</si>
  <si>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</si>
  <si>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</si>
  <si>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</si>
  <si>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</si>
  <si>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</si>
  <si>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</si>
  <si>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</si>
  <si>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</si>
  <si>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</si>
  <si>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</si>
  <si>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</si>
  <si>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</si>
  <si>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</si>
  <si>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</si>
  <si>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</si>
  <si>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</si>
  <si>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</si>
  <si>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</si>
  <si>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</si>
  <si>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</si>
  <si>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</si>
  <si>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</si>
  <si>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</si>
  <si>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</si>
  <si>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</si>
  <si>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</si>
  <si>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</si>
  <si>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</si>
  <si>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</si>
  <si>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</si>
  <si>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</si>
  <si>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</si>
  <si>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</si>
  <si>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</si>
  <si>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</si>
  <si>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</si>
  <si>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</si>
  <si>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</si>
  <si>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</si>
  <si>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</si>
  <si>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</si>
  <si>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</si>
  <si>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</si>
  <si>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</si>
  <si>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</si>
  <si>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</si>
  <si>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</si>
  <si>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</si>
  <si>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</si>
  <si>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</si>
  <si>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</si>
  <si>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</si>
  <si>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</si>
  <si>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</si>
  <si>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</si>
  <si>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</si>
  <si>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</si>
  <si>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</si>
  <si>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</si>
  <si>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</si>
  <si>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</si>
  <si>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</si>
  <si>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</si>
  <si>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</si>
  <si>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</si>
  <si>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</si>
  <si>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</si>
  <si>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</si>
  <si>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</si>
  <si>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</si>
  <si>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</si>
  <si>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</si>
  <si>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</si>
  <si>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</si>
  <si>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</si>
  <si>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</si>
  <si>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</si>
  <si>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</si>
  <si>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</si>
  <si>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</si>
  <si>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</si>
  <si>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</si>
  <si>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</si>
  <si>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</si>
  <si>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</si>
  <si>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</si>
  <si>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</si>
  <si>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</si>
  <si>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</si>
  <si>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</si>
  <si>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</si>
  <si>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</si>
  <si>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</si>
  <si>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</si>
  <si>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</si>
  <si>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</si>
  <si>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</si>
  <si>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</si>
  <si>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</si>
  <si>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</si>
  <si>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</si>
  <si>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</si>
  <si>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</si>
  <si>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</si>
  <si>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</si>
  <si>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</si>
  <si>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</si>
  <si>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</si>
  <si>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</si>
  <si>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</si>
  <si>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</si>
  <si>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</si>
  <si>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</si>
  <si>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</si>
  <si>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</si>
  <si>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</si>
  <si>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</si>
  <si>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</si>
  <si>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</si>
  <si>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</si>
  <si>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</si>
  <si>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</si>
  <si>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</si>
  <si>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</si>
  <si>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</si>
  <si>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</si>
  <si>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</si>
  <si>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</si>
  <si>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</si>
  <si>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</si>
  <si>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</si>
  <si>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</si>
  <si>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</si>
  <si>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</si>
  <si>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</si>
  <si>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</si>
  <si>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</si>
  <si>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</si>
  <si>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</si>
  <si>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</si>
  <si>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</si>
  <si>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</si>
  <si>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</si>
  <si>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</si>
  <si>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</si>
  <si>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</si>
  <si>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</si>
  <si>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</si>
  <si>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</si>
  <si>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</si>
  <si>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</si>
  <si>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</si>
  <si>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</si>
  <si>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</si>
  <si>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</si>
  <si>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</si>
  <si>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</si>
  <si>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</si>
  <si>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</si>
  <si>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</si>
  <si>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</si>
  <si>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</si>
  <si>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</si>
  <si>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</si>
  <si>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</si>
  <si>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</si>
  <si>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</si>
  <si>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</si>
  <si>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</si>
  <si>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</si>
  <si>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</si>
  <si>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</si>
  <si>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</si>
  <si>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</si>
  <si>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</si>
  <si>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</si>
  <si>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</si>
  <si>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</si>
  <si>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</si>
  <si>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</si>
  <si>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</si>
  <si>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</si>
  <si>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</si>
  <si>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</si>
  <si>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</si>
  <si>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</si>
  <si>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</si>
  <si>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</si>
  <si>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</si>
  <si>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</si>
  <si>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</si>
  <si>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</si>
  <si>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</si>
  <si>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</si>
  <si>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</si>
  <si>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</si>
  <si>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</si>
  <si>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</si>
  <si>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</si>
  <si>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</si>
  <si>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</si>
  <si>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</si>
  <si>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</si>
  <si>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</si>
  <si>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</si>
  <si>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</si>
  <si>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</si>
  <si>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</si>
  <si>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</si>
  <si>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</si>
  <si>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</si>
  <si>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</si>
  <si>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</si>
  <si>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</si>
  <si>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</si>
  <si>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</si>
  <si>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</si>
  <si>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</si>
  <si>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</si>
  <si>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</si>
  <si>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</si>
  <si>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</si>
  <si>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</si>
  <si>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</si>
  <si>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</si>
  <si>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</si>
  <si>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</si>
  <si>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</si>
  <si>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</si>
  <si>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</si>
  <si>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</si>
  <si>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</si>
  <si>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</si>
  <si>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</si>
  <si>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</si>
  <si>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</si>
  <si>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</si>
  <si>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</si>
  <si>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</si>
  <si>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</si>
  <si>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</si>
  <si>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</si>
  <si>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</si>
  <si>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</si>
  <si>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</si>
  <si>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</si>
  <si>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</si>
  <si>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</si>
  <si>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</si>
  <si>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</si>
  <si>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</si>
  <si>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</si>
  <si>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</si>
  <si>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</si>
  <si>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</si>
  <si>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</si>
  <si>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</si>
  <si>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</si>
  <si>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</si>
  <si>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</si>
  <si>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</si>
  <si>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</si>
  <si>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</si>
  <si>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</si>
  <si>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</si>
  <si>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</si>
  <si>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</si>
  <si>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</si>
  <si>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</si>
  <si>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</si>
  <si>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</si>
  <si>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</si>
  <si>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</si>
  <si>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</si>
  <si>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</si>
  <si>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</si>
  <si>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</si>
  <si>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</si>
  <si>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</si>
  <si>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</si>
  <si>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</si>
  <si>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</si>
  <si>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</si>
  <si>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</si>
  <si>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</si>
  <si>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</si>
  <si>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</si>
  <si>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</si>
  <si>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</si>
  <si>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</si>
  <si>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</si>
  <si>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</si>
  <si>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</si>
  <si>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</si>
  <si>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</si>
  <si>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</si>
  <si>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</si>
  <si>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</si>
  <si>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</si>
  <si>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</si>
  <si>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</si>
  <si>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</si>
  <si>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</si>
  <si>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</si>
  <si>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</si>
  <si>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</si>
  <si>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</si>
  <si>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</si>
  <si>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</si>
  <si>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</si>
  <si>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</si>
  <si>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</si>
  <si>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</si>
  <si>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</si>
  <si>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</si>
  <si>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</si>
  <si>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</si>
  <si>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</si>
  <si>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</si>
  <si>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</si>
  <si>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</si>
  <si>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</si>
  <si>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</si>
  <si>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</si>
  <si>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</si>
  <si>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</si>
  <si>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</si>
  <si>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</si>
  <si>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</si>
  <si>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</si>
  <si>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</si>
  <si>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</si>
  <si>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</si>
  <si>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</si>
  <si>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</si>
  <si>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</si>
  <si>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</si>
  <si>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</si>
  <si>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</si>
  <si>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</si>
  <si>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</si>
  <si>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</si>
  <si>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</si>
  <si>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</si>
  <si>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</si>
  <si>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</si>
  <si>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</si>
  <si>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</si>
  <si>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</si>
  <si>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</si>
  <si>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</si>
  <si>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</si>
  <si>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</si>
  <si>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</si>
  <si>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</si>
  <si>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</si>
  <si>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</si>
  <si>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</si>
  <si>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</si>
  <si>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</si>
  <si>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</si>
  <si>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</si>
  <si>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</si>
  <si>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</si>
  <si>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</si>
  <si>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</si>
  <si>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</si>
  <si>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</si>
  <si>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</si>
  <si>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</si>
  <si>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</si>
  <si>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</si>
  <si>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</si>
  <si>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</si>
  <si>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</si>
  <si>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</si>
  <si>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</si>
  <si>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</si>
  <si>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</si>
  <si>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</si>
  <si>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</si>
  <si>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</si>
  <si>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</si>
  <si>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</si>
  <si>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</si>
  <si>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</si>
  <si>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</si>
  <si>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</si>
  <si>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</si>
  <si>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</si>
  <si>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</si>
  <si>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</si>
  <si>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</si>
  <si>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</si>
  <si>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</si>
  <si>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</si>
  <si>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</si>
  <si>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</si>
  <si>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</si>
  <si>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</si>
  <si>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</si>
  <si>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</si>
  <si>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</si>
  <si>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</si>
  <si>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</si>
  <si>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</si>
  <si>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</si>
  <si>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</si>
  <si>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</si>
  <si>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</si>
  <si>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</si>
  <si>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</si>
  <si>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</si>
  <si>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</si>
  <si>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</si>
  <si>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</si>
  <si>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</si>
  <si>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</si>
  <si>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</si>
  <si>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</si>
  <si>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</si>
  <si>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</si>
  <si>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</si>
  <si>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</si>
  <si>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</si>
  <si>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</si>
  <si>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</si>
  <si>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</si>
  <si>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</si>
  <si>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</si>
  <si>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</si>
  <si>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</si>
  <si>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</si>
  <si>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</si>
  <si>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</si>
  <si>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</si>
  <si>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</si>
  <si>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</si>
  <si>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</si>
  <si>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</si>
  <si>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</si>
  <si>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</si>
  <si>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</si>
  <si>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</si>
  <si>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</si>
  <si>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</si>
  <si>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</si>
  <si>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</si>
  <si>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</si>
  <si>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</si>
  <si>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</si>
  <si>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</si>
  <si>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</si>
  <si>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</si>
  <si>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</si>
  <si>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</si>
  <si>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</si>
  <si>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</si>
  <si>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</si>
  <si>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</si>
  <si>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</si>
  <si>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</si>
  <si>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</si>
  <si>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</si>
  <si>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</si>
  <si>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</si>
  <si>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</si>
  <si>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</si>
  <si>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</si>
  <si>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</si>
  <si>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</si>
  <si>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</si>
  <si>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</si>
  <si>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</si>
  <si>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</si>
  <si>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</si>
  <si>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</si>
  <si>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</si>
  <si>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</si>
  <si>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</si>
  <si>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</si>
  <si>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</si>
  <si>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</si>
  <si>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</si>
  <si>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</si>
  <si>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</si>
  <si>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</si>
  <si>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</si>
  <si>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</si>
  <si>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</si>
  <si>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</si>
  <si>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</si>
  <si>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</si>
  <si>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</si>
  <si>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</si>
  <si>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</si>
  <si>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</si>
  <si>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</si>
  <si>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</si>
  <si>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</si>
  <si>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</si>
  <si>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</si>
  <si>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</si>
  <si>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</si>
  <si>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</si>
  <si>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</si>
  <si>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</si>
  <si>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</si>
  <si>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</si>
  <si>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</si>
  <si>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</si>
  <si>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</si>
  <si>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</si>
  <si>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</si>
  <si>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</si>
  <si>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</si>
  <si>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</si>
  <si>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</si>
  <si>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</si>
  <si>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</si>
  <si>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</si>
  <si>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</si>
  <si>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</si>
  <si>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</si>
  <si>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</si>
  <si>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</si>
  <si>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</si>
  <si>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</si>
  <si>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</si>
  <si>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</si>
  <si>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</si>
  <si>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</si>
  <si>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</si>
  <si>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</si>
  <si>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</si>
  <si>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</si>
  <si>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</si>
  <si>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</si>
  <si>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</si>
  <si>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</si>
  <si>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</si>
  <si>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</si>
  <si>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</si>
  <si>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</si>
  <si>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</si>
  <si>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</si>
  <si>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</si>
  <si>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</si>
  <si>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</si>
  <si>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</si>
  <si>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</si>
  <si>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</si>
  <si>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</si>
  <si>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</si>
  <si>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</si>
  <si>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</si>
  <si>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</si>
  <si>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</si>
  <si>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</si>
  <si>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</si>
  <si>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</si>
  <si>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</si>
  <si>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</si>
  <si>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</si>
  <si>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</si>
  <si>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</si>
  <si>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</si>
  <si>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</si>
  <si>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</si>
  <si>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</si>
  <si>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</si>
  <si>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</si>
  <si>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</si>
  <si>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</si>
  <si>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</si>
  <si>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</si>
  <si>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</si>
  <si>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</si>
  <si>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</si>
  <si>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</si>
  <si>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</si>
  <si>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</si>
  <si>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</si>
  <si>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</si>
  <si>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</si>
  <si>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</si>
  <si>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</si>
  <si>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</si>
  <si>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</si>
  <si>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</si>
  <si>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</si>
  <si>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</si>
  <si>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</si>
  <si>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</si>
  <si>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</si>
  <si>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</si>
  <si>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</si>
  <si>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</si>
  <si>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</si>
  <si>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</si>
  <si>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</si>
  <si>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</si>
  <si>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</si>
  <si>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</si>
  <si>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</si>
  <si>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</si>
  <si>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</si>
  <si>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</si>
  <si>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</si>
  <si>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</si>
  <si>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</si>
  <si>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</si>
  <si>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</si>
  <si>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</si>
  <si>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</si>
  <si>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</si>
  <si>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</si>
  <si>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</si>
  <si>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</si>
  <si>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</si>
  <si>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</si>
  <si>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</si>
  <si>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</si>
  <si>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</si>
  <si>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</si>
  <si>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</si>
  <si>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</si>
  <si>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</si>
  <si>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</si>
  <si>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</si>
  <si>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</si>
  <si>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</si>
  <si>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</si>
  <si>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</si>
  <si>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</si>
  <si>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</si>
  <si>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</si>
  <si>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</si>
  <si>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</si>
  <si>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</si>
  <si>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</si>
  <si>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</si>
  <si>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</si>
  <si>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</si>
  <si>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</si>
  <si>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</si>
  <si>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</si>
  <si>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</si>
  <si>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</si>
  <si>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</si>
  <si>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</si>
  <si>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</si>
  <si>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</si>
  <si>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</si>
  <si>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</si>
  <si>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</si>
  <si>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</si>
  <si>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</si>
  <si>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</si>
  <si>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</si>
  <si>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</si>
  <si>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</si>
  <si>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</si>
  <si>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</si>
  <si>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</si>
  <si>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</si>
  <si>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</si>
  <si>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</si>
  <si>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</si>
  <si>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</si>
  <si>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</si>
  <si>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</si>
  <si>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</si>
  <si>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</si>
  <si>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</si>
  <si>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</si>
  <si>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</si>
  <si>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</si>
  <si>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</si>
  <si>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</si>
  <si>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</si>
  <si>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</si>
  <si>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</si>
  <si>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</si>
  <si>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</si>
  <si>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</si>
  <si>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</si>
  <si>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</si>
  <si>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</si>
  <si>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</si>
  <si>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</si>
  <si>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</si>
  <si>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</si>
  <si>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</si>
  <si>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</si>
  <si>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</si>
  <si>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</si>
  <si>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</si>
  <si>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</si>
  <si>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</si>
  <si>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</si>
  <si>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</si>
  <si>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</si>
  <si>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</si>
  <si>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</si>
  <si>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</si>
  <si>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</si>
  <si>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</si>
  <si>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</si>
  <si>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</si>
  <si>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</si>
  <si>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</si>
  <si>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</si>
  <si>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</si>
  <si>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</si>
  <si>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</si>
  <si>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</si>
  <si>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</si>
  <si>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</si>
  <si>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</si>
  <si>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</si>
  <si>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</si>
  <si>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</si>
  <si>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</si>
  <si>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</si>
  <si>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</si>
  <si>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</si>
  <si>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</si>
  <si>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</si>
  <si>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</si>
  <si>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</si>
  <si>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</si>
  <si>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</si>
  <si>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</si>
  <si>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</si>
  <si>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</si>
  <si>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</si>
  <si>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</si>
  <si>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</si>
  <si>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</si>
  <si>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</si>
  <si>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</si>
  <si>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</si>
  <si>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</si>
  <si>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</si>
  <si>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</si>
  <si>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</si>
  <si>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</si>
  <si>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</si>
  <si>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</si>
  <si>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</si>
  <si>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</si>
  <si>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</si>
  <si>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</si>
  <si>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</si>
  <si>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</si>
  <si>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</si>
  <si>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</si>
  <si>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</si>
  <si>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</si>
  <si>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</si>
  <si>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</si>
  <si>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</si>
  <si>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</si>
  <si>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</si>
  <si>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</si>
  <si>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</si>
  <si>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</si>
  <si>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</si>
  <si>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</si>
  <si>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</si>
  <si>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</si>
  <si>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</si>
  <si>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</si>
  <si>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</si>
  <si>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</si>
  <si>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</si>
  <si>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</si>
  <si>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</si>
  <si>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</si>
  <si>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</si>
  <si>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</si>
  <si>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</si>
  <si>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</si>
  <si>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</si>
  <si>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</si>
  <si>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</si>
  <si>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</si>
  <si>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</si>
  <si>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</si>
  <si>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</si>
  <si>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</si>
  <si>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</si>
  <si>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</si>
  <si>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</si>
  <si>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</si>
  <si>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</si>
  <si>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</si>
  <si>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</si>
  <si>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</si>
  <si>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</si>
  <si>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</si>
  <si>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</si>
  <si>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</si>
  <si>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</si>
  <si>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</si>
  <si>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</si>
  <si>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</si>
  <si>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</si>
  <si>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</si>
  <si>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</si>
  <si>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</si>
  <si>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</si>
  <si>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</si>
  <si>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</si>
  <si>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</si>
  <si>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</si>
  <si>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</si>
  <si>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</si>
  <si>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</si>
  <si>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</si>
  <si>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</si>
  <si>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</si>
  <si>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</si>
  <si>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</si>
  <si>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</si>
  <si>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</si>
  <si>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</si>
  <si>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</si>
  <si>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</si>
  <si>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</si>
  <si>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</si>
  <si>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</si>
  <si>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</si>
  <si>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</si>
  <si>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</si>
  <si>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</si>
  <si>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</si>
  <si>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</si>
  <si>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</si>
  <si>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</si>
  <si>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</si>
  <si>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</si>
  <si>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</si>
  <si>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</si>
  <si>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</si>
  <si>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</si>
  <si>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</si>
  <si>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</si>
  <si>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</si>
  <si>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</si>
  <si>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</si>
  <si>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</si>
  <si>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</si>
  <si>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</si>
  <si>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</si>
  <si>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</si>
  <si>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</si>
  <si>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</si>
  <si>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</si>
  <si>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</si>
  <si>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</si>
  <si>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</si>
  <si>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</si>
  <si>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</si>
  <si>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</si>
  <si>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</si>
  <si>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</si>
  <si>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</si>
  <si>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</si>
  <si>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</si>
  <si>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</si>
  <si>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</si>
  <si>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</si>
  <si>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</si>
  <si>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</si>
  <si>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</si>
  <si>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</si>
  <si>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</si>
  <si>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</si>
  <si>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</si>
  <si>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</si>
  <si>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</si>
  <si>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</si>
  <si>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</si>
  <si>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</si>
  <si>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</si>
  <si>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</si>
  <si>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</si>
  <si>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</si>
  <si>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</si>
  <si>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</si>
  <si>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</si>
  <si>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</si>
  <si>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</si>
  <si>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</si>
  <si>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</si>
  <si>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</si>
  <si>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</si>
  <si>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</si>
  <si>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</si>
  <si>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</si>
  <si>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</si>
  <si>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</si>
  <si>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</si>
  <si>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</si>
  <si>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</si>
  <si>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</si>
  <si>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</si>
  <si>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</si>
  <si>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</si>
  <si>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</si>
  <si>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</si>
  <si>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</si>
  <si>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</si>
  <si>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</si>
  <si>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</si>
  <si>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</si>
  <si>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</si>
  <si>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</si>
  <si>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</si>
  <si>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</si>
  <si>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</si>
  <si>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</si>
  <si>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</si>
  <si>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</si>
  <si>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</si>
  <si>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</si>
  <si>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</si>
  <si>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</si>
  <si>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</si>
  <si>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</si>
  <si>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</si>
  <si>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</si>
  <si>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</si>
  <si>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</si>
  <si>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</si>
  <si>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</si>
  <si>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</si>
  <si>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</si>
  <si>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</si>
  <si>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</si>
  <si>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</si>
  <si>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</si>
  <si>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</si>
  <si>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</si>
  <si>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</si>
  <si>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</si>
  <si>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</si>
  <si>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</si>
  <si>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</si>
  <si>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</si>
  <si>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</si>
  <si>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</si>
  <si>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</si>
  <si>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</si>
  <si>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</si>
  <si>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</si>
  <si>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</si>
  <si>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</si>
  <si>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</si>
  <si>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</si>
  <si>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</si>
  <si>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</si>
  <si>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</si>
  <si>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</si>
  <si>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</si>
  <si>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</si>
  <si>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</si>
  <si>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</si>
  <si>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</si>
  <si>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</si>
  <si>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</si>
  <si>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</si>
  <si>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</si>
  <si>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</si>
  <si>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</si>
  <si>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</si>
  <si>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</si>
  <si>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</si>
  <si>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</si>
  <si>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</si>
  <si>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</si>
  <si>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</si>
  <si>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</si>
  <si>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</si>
  <si>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</si>
  <si>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</si>
  <si>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</si>
  <si>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</si>
  <si>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</si>
  <si>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</si>
  <si>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</si>
  <si>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</si>
  <si>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</si>
  <si>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</si>
  <si>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</si>
  <si>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</si>
  <si>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</si>
  <si>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</si>
  <si>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</si>
  <si>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</si>
  <si>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</si>
  <si>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</si>
  <si>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</si>
  <si>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</si>
  <si>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</si>
  <si>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</si>
  <si>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</si>
  <si>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</si>
  <si>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</si>
  <si>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</si>
  <si>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</si>
  <si>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</si>
  <si>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</si>
  <si>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</si>
  <si>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</si>
  <si>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</si>
  <si>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</si>
  <si>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</si>
  <si>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</si>
  <si>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</si>
  <si>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</si>
  <si>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</si>
  <si>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</si>
  <si>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</si>
  <si>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</si>
  <si>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</si>
  <si>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</si>
  <si>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</si>
  <si>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</si>
  <si>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</si>
  <si>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</si>
  <si>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</si>
  <si>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</si>
  <si>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</si>
  <si>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</si>
  <si>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</si>
  <si>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</si>
  <si>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</si>
  <si>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</si>
  <si>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</si>
  <si>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</si>
  <si>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</si>
  <si>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</si>
  <si>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</si>
  <si>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</si>
  <si>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</si>
  <si>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</si>
  <si>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</si>
  <si>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</si>
  <si>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</si>
  <si>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</si>
  <si>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</si>
  <si>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</si>
  <si>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</si>
  <si>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</si>
  <si>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</si>
  <si>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</si>
  <si>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</si>
  <si>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</si>
  <si>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</si>
  <si>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</si>
  <si>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</si>
  <si>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</si>
  <si>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</si>
  <si>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</si>
  <si>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</si>
  <si>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</si>
  <si>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</si>
  <si>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</si>
  <si>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</si>
  <si>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</si>
  <si>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</si>
  <si>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</si>
  <si>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</si>
  <si>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</si>
  <si>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</si>
  <si>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</si>
  <si>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</si>
  <si>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</si>
  <si>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</si>
  <si>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</si>
  <si>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</si>
  <si>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</si>
  <si>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</si>
  <si>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</si>
  <si>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</si>
  <si>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</si>
  <si>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</si>
  <si>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</si>
  <si>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</si>
  <si>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</si>
  <si>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</si>
  <si>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</si>
  <si>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</si>
  <si>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</si>
  <si>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</si>
  <si>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</si>
  <si>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</si>
  <si>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</si>
  <si>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</si>
  <si>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</si>
  <si>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</si>
  <si>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</si>
  <si>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</si>
  <si>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</si>
  <si>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</si>
  <si>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</si>
  <si>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</si>
  <si>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</si>
  <si>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</si>
  <si>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</si>
  <si>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</si>
  <si>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</si>
  <si>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</si>
  <si>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</si>
  <si>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</si>
  <si>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</si>
  <si>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</si>
  <si>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</si>
  <si>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</si>
  <si>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</si>
  <si>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</si>
  <si>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</si>
  <si>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</si>
  <si>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</si>
  <si>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</si>
  <si>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</si>
  <si>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</si>
  <si>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</si>
  <si>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</si>
  <si>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</si>
  <si>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</si>
  <si>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</si>
  <si>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</si>
  <si>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</si>
  <si>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</si>
  <si>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</si>
  <si>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</si>
  <si>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</si>
  <si>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</si>
  <si>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</si>
  <si>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</si>
  <si>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</si>
  <si>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</si>
  <si>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</si>
  <si>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</si>
  <si>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</si>
  <si>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</si>
  <si>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</si>
  <si>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</si>
  <si>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</si>
  <si>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</si>
  <si>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</si>
  <si>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</si>
  <si>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</si>
  <si>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</si>
  <si>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</si>
  <si>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</si>
  <si>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</si>
  <si>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</si>
  <si>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</si>
  <si>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</si>
  <si>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</si>
  <si>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</si>
  <si>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</si>
  <si>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</si>
  <si>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</si>
  <si>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</si>
  <si>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</si>
  <si>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</si>
  <si>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</si>
  <si>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</si>
  <si>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</si>
  <si>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</si>
  <si>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</si>
  <si>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</si>
  <si>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</si>
  <si>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</si>
  <si>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</si>
  <si>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</si>
  <si>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</si>
  <si>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</si>
  <si>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</si>
  <si>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</si>
  <si>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</si>
  <si>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</si>
  <si>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</si>
  <si>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</si>
  <si>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</si>
  <si>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</si>
  <si>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</si>
  <si>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</si>
  <si>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</si>
  <si>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</si>
  <si>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</si>
  <si>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</si>
  <si>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</si>
  <si>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</si>
  <si>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</si>
  <si>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</si>
  <si>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</si>
  <si>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</si>
  <si>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</si>
  <si>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</si>
  <si>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</si>
  <si>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</si>
  <si>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</si>
  <si>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</si>
  <si>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</si>
  <si>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</si>
  <si>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</si>
  <si>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</si>
  <si>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</si>
  <si>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</si>
  <si>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</si>
  <si>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</si>
  <si>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</si>
  <si>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</si>
  <si>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</si>
  <si>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</si>
  <si>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</si>
  <si>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</si>
  <si>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</si>
  <si>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</si>
  <si>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</si>
  <si>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</si>
  <si>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</si>
  <si>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</si>
  <si>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</si>
  <si>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</si>
  <si>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</si>
  <si>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</si>
  <si>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</si>
  <si>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</si>
  <si>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</si>
  <si>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</si>
  <si>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</si>
  <si>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</si>
  <si>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</si>
  <si>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</si>
  <si>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</si>
  <si>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</si>
  <si>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</si>
  <si>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</si>
  <si>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</si>
  <si>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</si>
  <si>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</si>
  <si>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</si>
  <si>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</si>
  <si>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</si>
  <si>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</si>
  <si>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</si>
  <si>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</si>
  <si>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</si>
  <si>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</si>
  <si>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</si>
  <si>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</si>
  <si>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</si>
  <si>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</si>
  <si>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</si>
  <si>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</si>
  <si>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</si>
  <si>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</si>
  <si>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</si>
  <si>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</si>
  <si>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</si>
  <si>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</si>
  <si>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</si>
  <si>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</si>
  <si>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</si>
  <si>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</si>
  <si>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</si>
  <si>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</si>
  <si>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</si>
  <si>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</si>
  <si>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</si>
  <si>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</si>
  <si>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</si>
  <si>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</si>
  <si>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</si>
  <si>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</si>
  <si>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</si>
  <si>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</si>
  <si>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</si>
  <si>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</si>
  <si>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</si>
  <si>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</si>
  <si>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</si>
  <si>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</si>
  <si>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</si>
  <si>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</si>
  <si>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</si>
  <si>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</si>
  <si>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</si>
  <si>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</si>
  <si>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</si>
  <si>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</si>
  <si>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</si>
  <si>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</si>
  <si>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</si>
  <si>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</si>
  <si>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</si>
  <si>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</si>
  <si>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</si>
  <si>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</si>
  <si>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</si>
  <si>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</si>
  <si>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</si>
  <si>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</si>
  <si>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</si>
  <si>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</si>
  <si>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</si>
  <si>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</si>
  <si>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</si>
  <si>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</si>
  <si>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</si>
  <si>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</si>
  <si>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</si>
  <si>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</si>
  <si>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</si>
  <si>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</si>
  <si>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</si>
  <si>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</si>
  <si>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</si>
  <si>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</si>
  <si>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</si>
  <si>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</si>
  <si>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</si>
  <si>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</si>
  <si>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</si>
  <si>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</si>
  <si>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</si>
  <si>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</si>
  <si>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</si>
  <si>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</si>
  <si>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</si>
  <si>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</si>
  <si>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</si>
  <si>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</si>
  <si>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</si>
  <si>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</si>
  <si>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</si>
  <si>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</si>
  <si>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</si>
  <si>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</si>
  <si>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</si>
  <si>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</si>
  <si>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</si>
  <si>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</si>
  <si>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</si>
  <si>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</si>
  <si>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</si>
  <si>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</si>
  <si>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</si>
  <si>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</si>
  <si>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</si>
  <si>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</si>
  <si>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</si>
  <si>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</si>
  <si>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</si>
  <si>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</si>
  <si>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</si>
  <si>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</si>
  <si>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</si>
  <si>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</si>
  <si>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</si>
  <si>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</si>
  <si>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</si>
  <si>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</si>
  <si>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</si>
  <si>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</si>
  <si>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</si>
  <si>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</si>
  <si>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</si>
  <si>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</si>
  <si>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</si>
  <si>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</si>
  <si>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</si>
  <si>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</si>
  <si>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</si>
  <si>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</si>
  <si>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</si>
  <si>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</si>
  <si>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</si>
  <si>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</si>
  <si>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</si>
  <si>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</si>
  <si>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</si>
  <si>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</si>
  <si>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</si>
  <si>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</si>
  <si>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</si>
  <si>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</si>
  <si>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</si>
  <si>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</si>
  <si>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</si>
  <si>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</si>
  <si>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</si>
  <si>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</si>
  <si>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</si>
  <si>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</si>
  <si>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</si>
  <si>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</si>
  <si>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</si>
  <si>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</si>
  <si>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</si>
  <si>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</si>
  <si>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</si>
  <si>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</si>
  <si>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</si>
  <si>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</si>
  <si>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</si>
  <si>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</si>
  <si>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</si>
  <si>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</si>
  <si>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</si>
  <si>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</si>
  <si>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</si>
  <si>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</si>
  <si>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</si>
  <si>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</si>
  <si>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</si>
  <si>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</si>
  <si>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</si>
  <si>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</si>
  <si>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</si>
  <si>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</si>
  <si>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</si>
  <si>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</si>
  <si>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</si>
  <si>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</si>
  <si>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</si>
  <si>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</si>
  <si>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</si>
  <si>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</si>
  <si>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</si>
  <si>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</si>
  <si>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</si>
  <si>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</si>
  <si>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</si>
  <si>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</si>
  <si>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</si>
  <si>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</si>
  <si>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</si>
  <si>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</si>
  <si>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</si>
  <si>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</si>
  <si>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</si>
  <si>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</si>
  <si>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</si>
  <si>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</si>
  <si>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</si>
  <si>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</si>
  <si>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</si>
  <si>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</si>
  <si>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</si>
  <si>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</si>
  <si>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</si>
  <si>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</si>
  <si>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</si>
  <si>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</si>
  <si>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</si>
  <si>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</si>
  <si>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</si>
  <si>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</si>
  <si>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</si>
  <si>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</si>
  <si>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</si>
  <si>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</si>
  <si>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</si>
  <si>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</si>
  <si>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</si>
  <si>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</si>
  <si>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</si>
  <si>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</si>
  <si>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</si>
  <si>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</si>
  <si>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</si>
  <si>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</si>
  <si>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</si>
  <si>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</si>
  <si>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</si>
  <si>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</si>
  <si>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</si>
  <si>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</si>
  <si>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</si>
  <si>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</si>
  <si>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</si>
  <si>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</si>
  <si>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</si>
  <si>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</si>
  <si>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</si>
  <si>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</si>
  <si>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</si>
  <si>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</si>
  <si>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</si>
  <si>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</si>
  <si>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</si>
  <si>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</si>
  <si>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</si>
  <si>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</si>
  <si>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</si>
  <si>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</si>
  <si>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</si>
  <si>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</si>
  <si>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</si>
  <si>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</si>
  <si>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</si>
  <si>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</si>
  <si>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</si>
  <si>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</si>
  <si>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</si>
  <si>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</si>
  <si>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</si>
  <si>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</si>
  <si>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</si>
  <si>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</si>
  <si>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</si>
  <si>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</si>
  <si>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</si>
  <si>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</si>
  <si>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</si>
  <si>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</si>
  <si>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</si>
  <si>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</si>
  <si>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</si>
  <si>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</si>
  <si>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</si>
  <si>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</si>
  <si>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</si>
  <si>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</si>
  <si>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</si>
  <si>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</si>
  <si>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</si>
  <si>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</si>
  <si>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</si>
  <si>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</si>
  <si>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</si>
  <si>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</si>
  <si>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</si>
  <si>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</si>
  <si>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</si>
  <si>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</si>
  <si>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</si>
  <si>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</si>
  <si>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</si>
  <si>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</si>
  <si>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</si>
  <si>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</si>
  <si>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</si>
  <si>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</si>
  <si>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</si>
  <si>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</si>
  <si>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</si>
  <si>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</si>
  <si>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</si>
  <si>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</si>
  <si>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</si>
  <si>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</si>
  <si>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</si>
  <si>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</si>
  <si>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</si>
  <si>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</si>
  <si>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</si>
  <si>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</si>
  <si>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</si>
  <si>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</si>
  <si>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</si>
  <si>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</si>
  <si>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</si>
  <si>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</si>
  <si>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</si>
  <si>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</si>
  <si>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</si>
  <si>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</si>
  <si>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</si>
  <si>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</si>
  <si>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</si>
  <si>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</si>
  <si>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</si>
  <si>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</si>
  <si>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</si>
  <si>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</si>
  <si>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</si>
  <si>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</si>
  <si>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</si>
  <si>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</si>
  <si>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</si>
  <si>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</si>
  <si>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</si>
  <si>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</si>
  <si>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</si>
  <si>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</si>
  <si>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</si>
  <si>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</si>
  <si>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</si>
  <si>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</si>
  <si>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</si>
  <si>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</si>
  <si>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</si>
  <si>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</si>
  <si>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</si>
  <si>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</si>
  <si>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</si>
  <si>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</si>
  <si>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</si>
  <si>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</si>
  <si>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</si>
  <si>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</si>
  <si>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</si>
  <si>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</si>
  <si>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</si>
  <si>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</si>
  <si>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</si>
  <si>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</si>
  <si>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</si>
  <si>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</si>
  <si>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</si>
  <si>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</si>
  <si>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</si>
  <si>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</si>
  <si>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</si>
  <si>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</si>
  <si>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</si>
  <si>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</si>
  <si>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</si>
  <si>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</si>
  <si>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</si>
  <si>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</si>
  <si>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</si>
  <si>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</si>
  <si>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</si>
  <si>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</si>
  <si>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</si>
  <si>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</si>
  <si>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</si>
  <si>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</si>
  <si>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</si>
  <si>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</si>
  <si>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</si>
  <si>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</si>
  <si>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</si>
  <si>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</si>
  <si>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</si>
  <si>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</si>
  <si>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</si>
  <si>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</si>
  <si>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</si>
  <si>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</si>
  <si>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</si>
  <si>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</si>
  <si>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</si>
  <si>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</si>
  <si>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</si>
  <si>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</si>
  <si>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</si>
  <si>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</si>
  <si>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</si>
  <si>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</si>
  <si>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</si>
  <si>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</si>
  <si>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</si>
  <si>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</si>
  <si>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</si>
  <si>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</si>
  <si>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</si>
  <si>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</si>
  <si>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</si>
  <si>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</si>
  <si>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</si>
  <si>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</si>
  <si>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</si>
  <si>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</si>
  <si>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</si>
  <si>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</si>
  <si>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</si>
  <si>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</si>
  <si>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</si>
  <si>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</si>
  <si>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</si>
  <si>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</si>
  <si>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</si>
  <si>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</si>
  <si>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</si>
  <si>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</si>
  <si>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</si>
  <si>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</si>
  <si>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</si>
  <si>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</si>
  <si>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</si>
  <si>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</si>
  <si>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</si>
  <si>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</si>
  <si>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</si>
  <si>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</si>
  <si>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</si>
  <si>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</si>
  <si>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</si>
  <si>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</si>
  <si>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</si>
  <si>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</si>
  <si>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</si>
  <si>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</si>
  <si>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</si>
  <si>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</si>
  <si>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</si>
  <si>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</si>
  <si>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</si>
  <si>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</si>
  <si>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</si>
  <si>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</si>
  <si>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</si>
  <si>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</si>
  <si>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</si>
  <si>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</si>
  <si>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</si>
  <si>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</si>
  <si>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</si>
  <si>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</si>
  <si>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</si>
  <si>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</si>
  <si>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</si>
  <si>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</si>
  <si>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</si>
  <si>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</si>
  <si>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</si>
  <si>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</si>
  <si>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</si>
  <si>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</si>
  <si>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</si>
  <si>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</si>
  <si>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</si>
  <si>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</si>
  <si>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</si>
  <si>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</si>
  <si>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</si>
  <si>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</si>
  <si>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</si>
  <si>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</si>
  <si>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</si>
  <si>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</si>
  <si>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</si>
  <si>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</si>
  <si>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</si>
  <si>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</si>
  <si>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</si>
  <si>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</si>
  <si>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</si>
  <si>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</si>
  <si>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</si>
  <si>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</si>
  <si>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</si>
  <si>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</si>
  <si>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</si>
  <si>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</si>
  <si>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</si>
  <si>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</si>
  <si>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</si>
  <si>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</si>
  <si>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</si>
  <si>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</si>
  <si>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</si>
  <si>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</si>
  <si>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</si>
  <si>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</si>
  <si>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</si>
  <si>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</si>
  <si>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</si>
  <si>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</si>
  <si>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</si>
  <si>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</si>
  <si>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</si>
  <si>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</si>
  <si>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</si>
  <si>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</si>
  <si>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</si>
  <si>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</si>
  <si>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</si>
  <si>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</si>
  <si>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</si>
  <si>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</si>
  <si>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</si>
  <si>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</si>
  <si>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</si>
  <si>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</si>
  <si>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</si>
  <si>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</si>
  <si>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</si>
  <si>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</si>
  <si>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</si>
  <si>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</si>
  <si>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</si>
  <si>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</si>
  <si>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</si>
  <si>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</si>
  <si>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</si>
  <si>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</si>
  <si>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</si>
  <si>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</si>
  <si>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</si>
  <si>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</si>
  <si>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</si>
  <si>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</si>
  <si>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</si>
  <si>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</si>
  <si>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</si>
  <si>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</si>
  <si>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</si>
  <si>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</si>
  <si>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</si>
  <si>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</si>
  <si>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</si>
  <si>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</si>
  <si>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</si>
  <si>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</si>
  <si>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</si>
  <si>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</si>
  <si>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</si>
  <si>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</si>
  <si>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</si>
  <si>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</si>
  <si>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</si>
  <si>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</si>
  <si>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</si>
  <si>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</si>
  <si>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</si>
  <si>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</si>
  <si>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</si>
  <si>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</si>
  <si>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</si>
  <si>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</si>
  <si>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</si>
  <si>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</si>
  <si>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</si>
  <si>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</si>
  <si>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</si>
  <si>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</si>
  <si>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</si>
  <si>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</si>
  <si>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</si>
  <si>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</si>
  <si>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</si>
  <si>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</si>
  <si>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</si>
  <si>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</si>
  <si>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</si>
  <si>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</si>
  <si>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</si>
  <si>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</si>
  <si>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</si>
  <si>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</si>
  <si>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</si>
  <si>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</si>
  <si>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</si>
  <si>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</si>
  <si>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</si>
  <si>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</si>
  <si>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</si>
  <si>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</si>
  <si>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</si>
  <si>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</si>
  <si>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</si>
  <si>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</si>
  <si>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</si>
  <si>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</si>
  <si>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</si>
  <si>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</si>
  <si>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</si>
  <si>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</si>
  <si>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</si>
  <si>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</si>
  <si>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</si>
  <si>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</si>
  <si>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</si>
  <si>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</si>
  <si>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</si>
  <si>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</si>
  <si>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</si>
  <si>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</si>
  <si>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</si>
  <si>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</si>
  <si>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</si>
  <si>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</si>
  <si>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</si>
  <si>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</si>
  <si>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</si>
  <si>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</si>
  <si>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</si>
  <si>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</si>
  <si>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</si>
  <si>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</si>
  <si>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</si>
  <si>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</si>
  <si>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</si>
  <si>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</si>
  <si>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</si>
  <si>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</si>
  <si>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</si>
  <si>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</si>
  <si>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</si>
  <si>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</si>
  <si>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</si>
  <si>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</si>
  <si>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</si>
  <si>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</si>
  <si>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</si>
  <si>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</si>
  <si>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</si>
  <si>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</si>
  <si>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</si>
  <si>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</si>
  <si>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</si>
  <si>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</si>
  <si>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</si>
  <si>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</si>
  <si>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</si>
  <si>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</si>
  <si>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</si>
  <si>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</si>
  <si>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</si>
  <si>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</si>
  <si>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</si>
  <si>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</si>
  <si>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</si>
  <si>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</si>
  <si>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</si>
  <si>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</si>
  <si>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</si>
  <si>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</si>
  <si>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</si>
  <si>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</si>
  <si>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</si>
  <si>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</si>
  <si>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</si>
  <si>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</si>
  <si>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</si>
  <si>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</si>
  <si>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</si>
  <si>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</si>
  <si>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</si>
  <si>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</si>
  <si>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</si>
  <si>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</si>
  <si>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</si>
  <si>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</si>
  <si>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</si>
  <si>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</si>
  <si>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</si>
  <si>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</si>
  <si>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</si>
  <si>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</si>
  <si>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</si>
  <si>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</si>
  <si>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</si>
  <si>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</si>
  <si>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</si>
  <si>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</si>
  <si>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</si>
  <si>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</si>
  <si>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</si>
  <si>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</si>
  <si>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</si>
  <si>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</si>
  <si>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</si>
  <si>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</si>
  <si>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</si>
  <si>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</si>
  <si>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</si>
  <si>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</si>
  <si>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</si>
  <si>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</si>
  <si>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</si>
  <si>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</si>
  <si>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</si>
  <si>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</si>
  <si>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</si>
  <si>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</si>
  <si>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</si>
  <si>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</si>
  <si>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</si>
  <si>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</si>
  <si>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</si>
  <si>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</si>
  <si>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</si>
  <si>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</si>
  <si>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</si>
  <si>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</si>
  <si>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</si>
  <si>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</si>
  <si>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</si>
  <si>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</si>
  <si>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</si>
  <si>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</si>
  <si>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</si>
  <si>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</si>
  <si>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</si>
  <si>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</si>
  <si>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</si>
  <si>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</si>
  <si>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</si>
  <si>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</si>
  <si>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</si>
  <si>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</si>
  <si>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</si>
  <si>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</si>
  <si>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</si>
  <si>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</si>
  <si>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</si>
  <si>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</si>
  <si>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</si>
  <si>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</si>
  <si>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</si>
  <si>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</si>
  <si>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</si>
  <si>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</si>
  <si>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</si>
  <si>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</si>
  <si>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</si>
  <si>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</si>
  <si>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</si>
  <si>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</si>
  <si>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</si>
  <si>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</si>
  <si>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</si>
  <si>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</si>
  <si>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</si>
  <si>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</si>
  <si>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</si>
  <si>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</si>
  <si>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</si>
  <si>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</si>
  <si>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</si>
  <si>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</si>
  <si>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</si>
  <si>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</si>
  <si>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</si>
  <si>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</si>
  <si>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</si>
  <si>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</si>
  <si>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</si>
  <si>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</si>
  <si>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</si>
  <si>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</si>
  <si>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</si>
  <si>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</si>
  <si>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</si>
  <si>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</si>
  <si>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</si>
  <si>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</si>
  <si>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</si>
  <si>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</si>
  <si>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</si>
  <si>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</si>
  <si>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</si>
  <si>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</si>
  <si>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</si>
  <si>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</si>
  <si>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</si>
  <si>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</si>
  <si>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</si>
  <si>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</si>
  <si>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</si>
  <si>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</si>
  <si>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</si>
  <si>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</si>
  <si>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</si>
  <si>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</si>
  <si>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</si>
  <si>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</si>
  <si>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</si>
  <si>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</si>
  <si>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</si>
  <si>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</si>
  <si>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</si>
  <si>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</si>
  <si>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</si>
  <si>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</si>
  <si>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</si>
  <si>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</si>
  <si>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</si>
  <si>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</si>
  <si>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</si>
  <si>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</si>
  <si>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</si>
  <si>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</si>
  <si>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</si>
  <si>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</si>
  <si>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</si>
  <si>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</si>
  <si>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</si>
  <si>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</si>
  <si>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</si>
  <si>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</si>
  <si>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</si>
  <si>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</si>
  <si>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</si>
  <si>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</si>
  <si>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</si>
  <si>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</si>
  <si>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</si>
  <si>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</si>
  <si>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</si>
  <si>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</si>
  <si>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</si>
  <si>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</si>
  <si>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</si>
  <si>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</si>
  <si>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</si>
  <si>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</si>
  <si>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</si>
  <si>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</si>
  <si>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</si>
  <si>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</si>
  <si>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</si>
  <si>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</si>
  <si>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</si>
  <si>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</si>
  <si>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</si>
  <si>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</si>
  <si>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</si>
  <si>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</si>
  <si>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</si>
  <si>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</si>
  <si>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</si>
  <si>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</si>
  <si>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</si>
  <si>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</si>
  <si>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</si>
  <si>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</si>
  <si>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</si>
  <si>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</si>
  <si>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</si>
  <si>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</si>
  <si>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</si>
  <si>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</si>
  <si>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</si>
  <si>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</si>
  <si>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</si>
  <si>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</si>
  <si>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</si>
  <si>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</si>
  <si>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</si>
  <si>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</si>
  <si>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</si>
  <si>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</si>
  <si>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</si>
  <si>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</si>
  <si>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</si>
  <si>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</si>
  <si>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</si>
  <si>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</si>
  <si>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</si>
  <si>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</si>
  <si>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</si>
  <si>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</si>
  <si>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</si>
  <si>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</si>
  <si>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</si>
  <si>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</si>
  <si>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</si>
  <si>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</si>
  <si>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</si>
  <si>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</si>
  <si>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</si>
  <si>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</si>
  <si>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</si>
  <si>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</si>
  <si>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</si>
  <si>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</si>
  <si>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</si>
  <si>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</si>
  <si>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</si>
  <si>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</si>
  <si>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</si>
  <si>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</si>
  <si>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</si>
  <si>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</si>
  <si>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</si>
  <si>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</si>
  <si>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</si>
  <si>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</si>
  <si>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</si>
  <si>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</si>
  <si>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</si>
  <si>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</si>
  <si>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</si>
  <si>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</si>
  <si>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</si>
  <si>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</si>
  <si>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</si>
  <si>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</si>
  <si>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</si>
  <si>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</si>
  <si>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</si>
  <si>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</si>
  <si>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</si>
  <si>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</si>
  <si>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</si>
  <si>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</si>
  <si>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</si>
  <si>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</si>
  <si>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</si>
  <si>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</si>
  <si>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</si>
  <si>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</si>
  <si>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</si>
  <si>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</si>
  <si>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</si>
  <si>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</si>
  <si>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</si>
  <si>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</si>
  <si>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</si>
  <si>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</si>
  <si>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</si>
  <si>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</si>
  <si>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</si>
  <si>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</si>
  <si>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</si>
  <si>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</si>
  <si>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</si>
  <si>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</si>
  <si>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</si>
  <si>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</si>
  <si>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</si>
  <si>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</si>
  <si>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</si>
  <si>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</si>
  <si>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</si>
  <si>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</si>
  <si>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</si>
  <si>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</si>
  <si>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</si>
  <si>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</si>
  <si>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</si>
  <si>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</si>
  <si>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</si>
  <si>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</si>
  <si>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</si>
  <si>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</si>
  <si>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</si>
  <si>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</si>
  <si>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</si>
  <si>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</si>
  <si>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</si>
  <si>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</si>
  <si>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</si>
  <si>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</si>
  <si>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</si>
  <si>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</si>
  <si>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</si>
  <si>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</si>
  <si>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</si>
  <si>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</si>
  <si>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</si>
  <si>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</si>
  <si>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</si>
  <si>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</si>
  <si>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</si>
  <si>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</si>
  <si>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</si>
  <si>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</si>
  <si>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</si>
  <si>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</si>
  <si>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</si>
  <si>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</si>
  <si>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</si>
  <si>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</si>
  <si>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</si>
  <si>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</si>
  <si>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</si>
  <si>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</si>
  <si>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</si>
  <si>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</si>
  <si>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</si>
  <si>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</si>
  <si>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</si>
  <si>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</si>
  <si>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</si>
  <si>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</si>
  <si>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</si>
  <si>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</si>
  <si>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</si>
  <si>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</si>
  <si>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</si>
  <si>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</si>
  <si>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</si>
  <si>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</si>
  <si>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</si>
  <si>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</si>
  <si>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</si>
  <si>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</si>
  <si>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</si>
  <si>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</si>
  <si>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</si>
  <si>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</si>
  <si>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</si>
  <si>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</si>
  <si>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</si>
  <si>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</si>
  <si>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</si>
  <si>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</si>
  <si>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</si>
  <si>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</si>
  <si>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</si>
  <si>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</si>
  <si>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</si>
  <si>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</si>
  <si>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</si>
  <si>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</si>
  <si>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</si>
  <si>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</si>
  <si>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</si>
  <si>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</si>
  <si>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</si>
  <si>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</si>
  <si>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</si>
  <si>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</si>
  <si>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</si>
  <si>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</si>
  <si>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</si>
  <si>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</si>
  <si>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</si>
  <si>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</si>
  <si>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</si>
  <si>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</si>
  <si>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</si>
  <si>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</si>
  <si>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</si>
  <si>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</si>
  <si>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</si>
  <si>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</si>
  <si>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</si>
  <si>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</si>
  <si>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</si>
  <si>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</si>
  <si>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</si>
  <si>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</si>
  <si>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</si>
  <si>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</si>
  <si>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</si>
  <si>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</si>
  <si>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</si>
  <si>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</si>
  <si>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</si>
  <si>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</si>
  <si>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</si>
  <si>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</si>
  <si>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</si>
  <si>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</si>
  <si>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</si>
  <si>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</si>
  <si>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</si>
  <si>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</si>
  <si>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</si>
  <si>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</si>
  <si>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</si>
  <si>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</si>
  <si>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</si>
  <si>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</si>
  <si>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</si>
  <si>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</si>
  <si>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</si>
  <si>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</si>
  <si>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</si>
  <si>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</si>
  <si>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</si>
  <si>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</si>
  <si>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</si>
  <si>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</si>
  <si>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</si>
  <si>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</si>
  <si>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</si>
  <si>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</si>
  <si>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</si>
  <si>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</si>
  <si>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</si>
  <si>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</si>
  <si>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</si>
  <si>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</si>
  <si>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</si>
  <si>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</si>
  <si>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</si>
  <si>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</si>
  <si>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</si>
  <si>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</si>
  <si>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</si>
  <si>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</si>
  <si>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</si>
  <si>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</si>
  <si>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</si>
  <si>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</si>
  <si>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</si>
  <si>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</si>
  <si>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</si>
  <si>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</si>
  <si>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</si>
  <si>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</si>
  <si>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</si>
  <si>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</si>
  <si>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</si>
  <si>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</si>
  <si>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</si>
  <si>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</si>
  <si>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</si>
  <si>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</si>
  <si>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</si>
  <si>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</si>
  <si>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</si>
  <si>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</si>
  <si>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</si>
  <si>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</si>
  <si>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</si>
  <si>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</si>
  <si>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</si>
  <si>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</si>
  <si>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</si>
  <si>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</si>
  <si>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</si>
  <si>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</si>
  <si>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</si>
  <si>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</si>
  <si>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</si>
  <si>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</si>
  <si>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</si>
  <si>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</si>
  <si>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</si>
  <si>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</si>
  <si>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</si>
  <si>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</si>
  <si>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</si>
  <si>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</si>
  <si>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</si>
  <si>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</si>
  <si>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</si>
  <si>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</si>
  <si>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</si>
  <si>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</si>
  <si>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</si>
  <si>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</si>
  <si>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</si>
  <si>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</si>
  <si>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</si>
  <si>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</si>
  <si>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</si>
  <si>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</si>
  <si>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</si>
  <si>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</si>
  <si>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</si>
  <si>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</si>
  <si>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</si>
  <si>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</si>
  <si>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</si>
  <si>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</si>
  <si>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</si>
  <si>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</si>
  <si>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</si>
  <si>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</si>
  <si>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</si>
  <si>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</si>
  <si>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</si>
  <si>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</si>
  <si>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</si>
  <si>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</si>
  <si>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</si>
  <si>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</si>
  <si>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</si>
  <si>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</si>
  <si>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</si>
  <si>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</si>
  <si>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</si>
  <si>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</si>
  <si>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</si>
  <si>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</si>
  <si>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</si>
  <si>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</si>
  <si>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</si>
  <si>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</si>
  <si>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</si>
  <si>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</si>
  <si>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</si>
  <si>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</si>
  <si>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</si>
  <si>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</si>
  <si>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</si>
  <si>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</si>
  <si>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</si>
  <si>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</si>
  <si>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</si>
  <si>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</si>
  <si>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</si>
  <si>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</si>
  <si>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</si>
  <si>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</si>
  <si>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</si>
  <si>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</si>
  <si>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</si>
  <si>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</si>
  <si>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</si>
  <si>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</si>
  <si>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</si>
  <si>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</si>
  <si>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</si>
  <si>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</si>
  <si>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</si>
  <si>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</si>
  <si>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</si>
  <si>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</si>
  <si>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</si>
  <si>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</si>
  <si>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</si>
  <si>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</si>
  <si>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</si>
  <si>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</si>
  <si>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</si>
  <si>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</si>
  <si>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</si>
  <si>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</si>
  <si>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</si>
  <si>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</si>
  <si>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</si>
  <si>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</si>
  <si>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</si>
  <si>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</si>
  <si>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</si>
  <si>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</si>
  <si>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</si>
  <si>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</si>
  <si>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</si>
  <si>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</si>
  <si>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</si>
  <si>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</si>
  <si>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</si>
  <si>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</si>
  <si>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</si>
  <si>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</si>
  <si>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</si>
  <si>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</si>
  <si>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</si>
  <si>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</si>
  <si>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</si>
  <si>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</si>
  <si>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</si>
  <si>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</si>
  <si>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</si>
  <si>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</si>
  <si>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</si>
  <si>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</si>
  <si>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</si>
  <si>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</si>
  <si>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</si>
  <si>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</si>
  <si>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</si>
  <si>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</si>
  <si>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</si>
  <si>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</si>
  <si>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</si>
  <si>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</si>
  <si>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</si>
  <si>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</si>
  <si>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</si>
  <si>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</si>
  <si>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</si>
  <si>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</si>
  <si>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</si>
  <si>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</si>
  <si>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</si>
  <si>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</si>
  <si>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</si>
  <si>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</si>
  <si>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</si>
  <si>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</si>
  <si>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</si>
  <si>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</si>
  <si>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</si>
  <si>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</si>
  <si>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</si>
  <si>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</si>
  <si>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</si>
  <si>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</si>
  <si>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</si>
  <si>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</si>
  <si>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</si>
  <si>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</si>
  <si>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</si>
  <si>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</si>
  <si>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</si>
  <si>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</si>
  <si>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</si>
  <si>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</si>
  <si>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</si>
  <si>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</si>
  <si>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</si>
  <si>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</si>
  <si>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</si>
  <si>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</si>
  <si>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</si>
  <si>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</si>
  <si>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</si>
  <si>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</si>
  <si>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</si>
  <si>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</si>
  <si>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</si>
  <si>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</si>
  <si>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</si>
  <si>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</si>
  <si>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</si>
  <si>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</si>
  <si>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</si>
  <si>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</si>
  <si>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</si>
  <si>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</si>
  <si>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</si>
  <si>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</si>
  <si>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</si>
  <si>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</si>
  <si>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</si>
  <si>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</si>
  <si>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</si>
  <si>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</si>
  <si>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</si>
  <si>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</si>
  <si>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</si>
  <si>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</si>
  <si>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</si>
  <si>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</si>
  <si>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</si>
  <si>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</si>
  <si>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</si>
  <si>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</si>
  <si>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</si>
  <si>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</si>
  <si>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</si>
  <si>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</si>
  <si>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</si>
  <si>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</si>
  <si>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</si>
  <si>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</si>
  <si>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</si>
  <si>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</si>
  <si>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</si>
  <si>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</si>
  <si>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</si>
  <si>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</si>
  <si>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</si>
  <si>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</si>
  <si>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</si>
  <si>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</si>
  <si>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</si>
  <si>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</si>
  <si>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</si>
  <si>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</si>
  <si>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</si>
  <si>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</si>
  <si>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</si>
  <si>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</si>
  <si>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</si>
  <si>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</si>
  <si>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</si>
  <si>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</si>
  <si>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</si>
  <si>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</si>
  <si>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</si>
  <si>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</si>
  <si>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</si>
  <si>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</si>
  <si>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</si>
  <si>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</si>
  <si>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</si>
  <si>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</si>
  <si>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</si>
  <si>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</si>
  <si>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</si>
  <si>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</si>
  <si>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</si>
  <si>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</si>
  <si>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</si>
  <si>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</si>
  <si>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</si>
  <si>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</si>
  <si>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</si>
  <si>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</si>
  <si>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</si>
  <si>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</si>
  <si>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</si>
  <si>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</si>
  <si>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</si>
  <si>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</si>
  <si>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</si>
  <si>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</si>
  <si>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</si>
  <si>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</si>
  <si>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</si>
  <si>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</si>
  <si>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</si>
  <si>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</si>
  <si>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</si>
  <si>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</si>
  <si>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</si>
  <si>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</si>
  <si>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</si>
  <si>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</si>
  <si>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</si>
  <si>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</si>
  <si>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</si>
  <si>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</si>
  <si>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</si>
  <si>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</si>
  <si>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</si>
  <si>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</si>
  <si>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</si>
  <si>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</si>
  <si>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</si>
  <si>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</si>
  <si>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</si>
  <si>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</si>
  <si>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</si>
  <si>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</si>
  <si>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</si>
  <si>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</si>
  <si>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</si>
  <si>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</si>
  <si>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</si>
  <si>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</si>
  <si>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</si>
  <si>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</si>
  <si>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</si>
  <si>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</si>
  <si>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</si>
  <si>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</si>
  <si>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</si>
  <si>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</si>
  <si>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</si>
  <si>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</si>
  <si>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</si>
  <si>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</si>
  <si>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</si>
  <si>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</si>
  <si>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</si>
  <si>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</si>
  <si>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</si>
  <si>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</si>
  <si>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</si>
  <si>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</si>
  <si>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</si>
  <si>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</si>
  <si>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</si>
  <si>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</si>
  <si>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</si>
  <si>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</si>
  <si>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</si>
  <si>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</si>
  <si>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</si>
  <si>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</si>
  <si>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</si>
  <si>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</si>
  <si>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</si>
  <si>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</si>
  <si>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</si>
  <si>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</si>
  <si>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</si>
  <si>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</si>
  <si>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</si>
  <si>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</si>
  <si>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</si>
  <si>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</si>
  <si>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</si>
  <si>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</si>
  <si>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</si>
  <si>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</si>
  <si>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</si>
  <si>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</si>
  <si>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</si>
  <si>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</si>
  <si>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</si>
  <si>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</si>
  <si>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</si>
  <si>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</si>
  <si>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</si>
  <si>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</si>
  <si>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</si>
  <si>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</si>
  <si>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</si>
  <si>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</si>
  <si>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</si>
  <si>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</si>
  <si>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</si>
  <si>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</si>
  <si>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</si>
  <si>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</si>
  <si>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</si>
  <si>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</si>
  <si>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</si>
  <si>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</si>
  <si>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</si>
  <si>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</si>
  <si>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</si>
  <si>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</si>
  <si>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</si>
  <si>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</si>
  <si>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</si>
  <si>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</si>
  <si>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</si>
  <si>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</si>
  <si>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</si>
  <si>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</si>
  <si>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</si>
  <si>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</si>
  <si>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</si>
  <si>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</si>
  <si>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</si>
  <si>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</si>
  <si>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</si>
  <si>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</si>
  <si>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</si>
  <si>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</si>
  <si>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</si>
  <si>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</si>
  <si>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</si>
  <si>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</si>
  <si>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</si>
  <si>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</si>
  <si>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</si>
  <si>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</si>
  <si>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</si>
  <si>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</si>
  <si>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</si>
  <si>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</si>
  <si>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</si>
  <si>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</si>
  <si>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</si>
  <si>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</si>
  <si>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</si>
  <si>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</si>
  <si>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</si>
  <si>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</si>
  <si>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</si>
  <si>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</si>
  <si>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</si>
  <si>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</si>
  <si>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</si>
  <si>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</si>
  <si>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</si>
  <si>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</si>
  <si>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</si>
  <si>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</si>
  <si>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</si>
  <si>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</si>
  <si>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</si>
  <si>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</si>
  <si>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</si>
  <si>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</si>
  <si>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</si>
  <si>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</si>
  <si>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</si>
  <si>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</si>
  <si>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</si>
  <si>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</si>
  <si>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</si>
  <si>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</si>
  <si>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</si>
  <si>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</si>
  <si>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</si>
  <si>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</si>
  <si>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</si>
  <si>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</si>
  <si>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</si>
  <si>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</si>
  <si>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</si>
  <si>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</si>
  <si>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</si>
  <si>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</si>
  <si>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</si>
  <si>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</si>
  <si>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</si>
  <si>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</si>
  <si>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</si>
  <si>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</si>
  <si>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</si>
  <si>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</si>
  <si>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</si>
  <si>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</si>
  <si>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</si>
  <si>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</si>
  <si>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</si>
  <si>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</si>
  <si>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</si>
  <si>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</si>
  <si>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</si>
  <si>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</si>
  <si>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</si>
  <si>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</si>
  <si>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</si>
  <si>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</si>
  <si>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</si>
  <si>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</si>
  <si>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</si>
  <si>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</si>
  <si>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</si>
  <si>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</si>
  <si>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</si>
  <si>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</si>
  <si>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</si>
  <si>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</si>
  <si>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</si>
  <si>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</si>
  <si>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</si>
  <si>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</si>
  <si>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</si>
  <si>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</si>
  <si>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</si>
  <si>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</si>
  <si>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</si>
  <si>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</si>
  <si>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</si>
  <si>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</si>
  <si>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</si>
  <si>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</si>
  <si>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</si>
  <si>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</si>
  <si>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</si>
  <si>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</si>
  <si>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</si>
  <si>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</si>
  <si>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</si>
  <si>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</si>
  <si>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</si>
  <si>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</si>
  <si>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</si>
  <si>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</si>
  <si>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</si>
  <si>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</si>
  <si>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</si>
  <si>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</si>
  <si>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</si>
  <si>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</si>
  <si>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</si>
  <si>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</si>
  <si>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</si>
  <si>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</si>
  <si>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</si>
  <si>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</si>
  <si>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</si>
  <si>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</si>
  <si>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</si>
  <si>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</si>
  <si>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</si>
  <si>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</si>
  <si>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</si>
  <si>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</si>
  <si>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</si>
  <si>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</si>
  <si>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</si>
  <si>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</si>
  <si>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</si>
  <si>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</si>
  <si>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</si>
  <si>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</si>
  <si>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</si>
  <si>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</si>
  <si>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</si>
  <si>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</si>
  <si>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</si>
  <si>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</si>
  <si>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</si>
  <si>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</si>
  <si>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</si>
  <si>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</si>
  <si>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</si>
  <si>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</si>
  <si>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</si>
  <si>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</si>
  <si>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</si>
  <si>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</si>
  <si>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</si>
  <si>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</si>
  <si>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</si>
  <si>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</si>
  <si>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</si>
  <si>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</si>
  <si>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</si>
  <si>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</si>
  <si>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</si>
  <si>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</si>
  <si>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</si>
  <si>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</si>
  <si>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</si>
  <si>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</si>
  <si>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</si>
  <si>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</si>
  <si>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</si>
  <si>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</si>
  <si>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</si>
  <si>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</si>
  <si>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</si>
  <si>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</si>
  <si>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</si>
  <si>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</si>
  <si>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</si>
  <si>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</si>
  <si>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</si>
  <si>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</si>
  <si>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</si>
  <si>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</si>
  <si>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</si>
  <si>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</si>
  <si>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</si>
  <si>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</si>
  <si>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</si>
  <si>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</si>
  <si>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</si>
  <si>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</si>
  <si>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</si>
  <si>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</si>
  <si>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</si>
  <si>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</si>
  <si>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</si>
  <si>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</si>
  <si>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</si>
  <si>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</si>
  <si>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</si>
  <si>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</si>
  <si>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</si>
  <si>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</si>
  <si>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</si>
  <si>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</si>
  <si>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</si>
  <si>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</si>
  <si>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</si>
  <si>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</si>
  <si>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</si>
  <si>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</si>
  <si>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</si>
  <si>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</si>
  <si>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</si>
  <si>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</si>
  <si>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</si>
  <si>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</si>
  <si>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</si>
  <si>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</si>
  <si>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</si>
  <si>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</si>
  <si>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</si>
  <si>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</si>
  <si>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</si>
  <si>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</si>
  <si>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</si>
  <si>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</si>
  <si>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</si>
  <si>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</si>
  <si>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</si>
  <si>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</si>
  <si>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</si>
  <si>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</si>
  <si>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</si>
  <si>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</si>
  <si>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</si>
  <si>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</si>
  <si>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</si>
  <si>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</si>
  <si>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</si>
  <si>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</si>
  <si>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</si>
  <si>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</si>
  <si>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</si>
  <si>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</si>
  <si>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</si>
  <si>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</si>
  <si>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</si>
  <si>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</si>
  <si>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</si>
  <si>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</si>
  <si>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</si>
  <si>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</si>
  <si>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</si>
  <si>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</si>
  <si>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</si>
  <si>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</si>
  <si>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</si>
  <si>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</si>
  <si>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</si>
  <si>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</si>
  <si>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</si>
  <si>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</si>
  <si>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</si>
  <si>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</si>
  <si>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</si>
  <si>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</si>
  <si>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</si>
  <si>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</si>
  <si>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</si>
  <si>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</si>
  <si>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</si>
  <si>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</si>
  <si>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</si>
  <si>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</si>
  <si>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</si>
  <si>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</si>
  <si>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</si>
  <si>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</si>
  <si>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</si>
  <si>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</si>
  <si>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</si>
  <si>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</si>
  <si>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</si>
  <si>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</si>
  <si>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</si>
  <si>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</si>
  <si>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</si>
  <si>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</si>
  <si>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</si>
  <si>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</si>
  <si>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</si>
  <si>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</si>
  <si>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</si>
  <si>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</si>
  <si>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</si>
  <si>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</si>
  <si>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</si>
  <si>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</si>
  <si>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</si>
  <si>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</si>
  <si>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</si>
  <si>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</si>
  <si>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</si>
  <si>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</si>
  <si>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</si>
  <si>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</si>
  <si>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</si>
  <si>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</si>
  <si>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</si>
  <si>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</si>
  <si>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</si>
  <si>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</si>
  <si>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</si>
  <si>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</si>
  <si>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</si>
  <si>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</si>
  <si>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</si>
  <si>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</si>
  <si>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</si>
  <si>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</si>
  <si>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</si>
  <si>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</si>
  <si>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</si>
  <si>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</si>
  <si>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</si>
  <si>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</si>
  <si>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</si>
  <si>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</si>
  <si>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</si>
  <si>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</si>
  <si>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</si>
  <si>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</si>
  <si>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</si>
  <si>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</si>
  <si>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</si>
  <si>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</si>
  <si>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</si>
  <si>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</si>
  <si>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</si>
  <si>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</si>
  <si>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</si>
  <si>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</si>
  <si>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</si>
  <si>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</si>
  <si>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</si>
  <si>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</si>
  <si>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</si>
  <si>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</si>
  <si>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</si>
  <si>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</si>
  <si>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</si>
  <si>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</si>
  <si>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</si>
  <si>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</si>
  <si>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</si>
  <si>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</si>
  <si>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</si>
  <si>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</si>
  <si>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</si>
  <si>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</si>
  <si>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</si>
  <si>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</si>
  <si>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</si>
  <si>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</si>
  <si>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</si>
  <si>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</si>
  <si>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</si>
  <si>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</si>
  <si>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</si>
  <si>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</si>
  <si>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</si>
  <si>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</si>
  <si>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</si>
  <si>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</si>
  <si>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</si>
  <si>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</si>
  <si>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</si>
  <si>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</si>
  <si>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</si>
  <si>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</si>
  <si>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</si>
  <si>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</si>
  <si>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</si>
  <si>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</si>
  <si>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</si>
  <si>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</si>
  <si>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</si>
  <si>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</si>
  <si>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</si>
  <si>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</si>
  <si>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</si>
  <si>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</si>
  <si>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</si>
  <si>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</si>
  <si>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</si>
  <si>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</si>
  <si>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</si>
  <si>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</si>
  <si>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</si>
  <si>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</si>
  <si>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</si>
  <si>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</si>
  <si>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</si>
  <si>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</si>
  <si>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</si>
  <si>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</si>
  <si>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</si>
  <si>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</si>
  <si>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</si>
  <si>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</si>
  <si>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</si>
  <si>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</si>
  <si>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</si>
  <si>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</si>
  <si>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</si>
  <si>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</si>
  <si>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</si>
  <si>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</si>
  <si>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</si>
  <si>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</si>
  <si>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</si>
  <si>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</si>
  <si>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</si>
  <si>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</si>
  <si>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</si>
  <si>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</si>
  <si>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</si>
  <si>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</si>
  <si>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</si>
  <si>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</si>
  <si>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</si>
  <si>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</si>
  <si>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</si>
  <si>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</si>
  <si>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</si>
  <si>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</si>
  <si>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</si>
  <si>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</si>
  <si>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</si>
  <si>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</si>
  <si>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</si>
  <si>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</si>
  <si>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</si>
  <si>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</si>
  <si>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</si>
  <si>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</si>
  <si>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</si>
  <si>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</si>
  <si>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</si>
  <si>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</si>
  <si>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</si>
  <si>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</si>
  <si>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</si>
  <si>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</si>
  <si>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</si>
  <si>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</si>
  <si>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</si>
  <si>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</si>
  <si>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</si>
  <si>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</si>
  <si>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</si>
  <si>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</si>
  <si>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</si>
  <si>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</si>
  <si>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</si>
  <si>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</si>
  <si>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</si>
  <si>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</si>
  <si>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</si>
  <si>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</si>
  <si>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</si>
  <si>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</si>
  <si>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</si>
  <si>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</si>
  <si>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</si>
  <si>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</si>
  <si>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</si>
  <si>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</si>
  <si>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</si>
  <si>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</si>
  <si>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</si>
  <si>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</si>
  <si>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</si>
  <si>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</si>
  <si>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</si>
  <si>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</si>
  <si>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</si>
  <si>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</si>
  <si>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</si>
  <si>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</si>
  <si>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</si>
  <si>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</si>
  <si>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</si>
  <si>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</si>
  <si>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</si>
  <si>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</si>
  <si>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</si>
  <si>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</si>
  <si>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</si>
  <si>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</si>
  <si>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</si>
  <si>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</si>
  <si>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</si>
  <si>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</si>
  <si>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</si>
  <si>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</si>
  <si>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</si>
  <si>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</si>
  <si>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</si>
  <si>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</si>
  <si>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</si>
  <si>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</si>
  <si>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</si>
  <si>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</si>
  <si>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</si>
  <si>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</si>
  <si>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</si>
  <si>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</si>
  <si>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</si>
  <si>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</si>
  <si>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</si>
  <si>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</si>
  <si>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</si>
  <si>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</si>
  <si>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</si>
  <si>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</si>
  <si>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</si>
  <si>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</si>
  <si>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</si>
  <si>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</si>
  <si>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</si>
  <si>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</si>
  <si>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</si>
  <si>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</si>
  <si>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</si>
  <si>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</si>
  <si>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</si>
  <si>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</si>
  <si>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</si>
  <si>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</si>
  <si>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</si>
  <si>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</si>
  <si>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</si>
  <si>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</si>
  <si>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</si>
  <si>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</si>
  <si>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</si>
  <si>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</si>
  <si>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</si>
  <si>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</si>
  <si>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</si>
  <si>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</si>
  <si>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</si>
  <si>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</si>
  <si>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</si>
  <si>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</si>
  <si>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</si>
  <si>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</si>
  <si>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</si>
  <si>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</si>
  <si>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</si>
  <si>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</si>
  <si>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</si>
  <si>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</si>
  <si>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</si>
  <si>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</si>
  <si>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</si>
  <si>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</si>
  <si>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</si>
  <si>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</si>
  <si>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</si>
  <si>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</si>
  <si>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</si>
  <si>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</si>
  <si>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</si>
  <si>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</si>
  <si>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</si>
  <si>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</si>
  <si>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</si>
  <si>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</si>
  <si>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</si>
  <si>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</si>
  <si>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</si>
  <si>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</si>
  <si>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</si>
  <si>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</si>
  <si>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</si>
  <si>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</si>
  <si>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</si>
  <si>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</si>
  <si>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</si>
  <si>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</si>
  <si>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</si>
  <si>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</si>
  <si>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</si>
  <si>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</si>
  <si>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</si>
  <si>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</si>
  <si>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</si>
  <si>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</si>
  <si>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</si>
  <si>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</si>
  <si>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</si>
  <si>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</si>
  <si>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</si>
  <si>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</si>
  <si>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</si>
  <si>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</si>
  <si>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</si>
  <si>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</si>
  <si>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</si>
  <si>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</si>
  <si>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</si>
  <si>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</si>
  <si>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</si>
  <si>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</si>
  <si>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</si>
  <si>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</si>
  <si>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</si>
  <si>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</si>
  <si>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</si>
  <si>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</si>
  <si>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</si>
  <si>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</si>
  <si>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</si>
  <si>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</si>
  <si>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</si>
  <si>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</si>
  <si>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</si>
  <si>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</si>
  <si>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</si>
  <si>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</si>
  <si>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</si>
  <si>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</si>
  <si>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</si>
  <si>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</si>
  <si>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</si>
  <si>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</si>
  <si>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</si>
  <si>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</si>
  <si>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</si>
  <si>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</si>
  <si>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</si>
  <si>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</si>
  <si>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</si>
  <si>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</si>
  <si>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</si>
  <si>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</si>
  <si>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</si>
  <si>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</si>
  <si>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</si>
  <si>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</si>
  <si>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</si>
  <si>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</si>
  <si>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</si>
  <si>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</si>
  <si>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</si>
  <si>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</si>
  <si>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</si>
  <si>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</si>
  <si>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</si>
  <si>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</si>
  <si>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</si>
  <si>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</si>
  <si>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</si>
  <si>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</si>
  <si>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</si>
  <si>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</si>
  <si>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</si>
  <si>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</si>
  <si>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</si>
  <si>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</si>
  <si>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</si>
  <si>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</si>
  <si>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</si>
  <si>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</si>
  <si>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</si>
  <si>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</si>
  <si>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</si>
  <si>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</si>
  <si>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</si>
  <si>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</si>
  <si>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</si>
  <si>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</si>
  <si>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</si>
  <si>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</si>
  <si>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</si>
  <si>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</si>
  <si>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</si>
  <si>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</si>
  <si>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</si>
  <si>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</si>
  <si>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</si>
  <si>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</si>
  <si>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</si>
  <si>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</si>
  <si>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</si>
  <si>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</si>
  <si>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</si>
  <si>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</si>
  <si>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</si>
  <si>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</si>
  <si>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</si>
  <si>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</si>
  <si>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</si>
  <si>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</si>
  <si>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</si>
  <si>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</si>
  <si>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</si>
  <si>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</si>
  <si>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</si>
  <si>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</si>
  <si>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</si>
  <si>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</si>
  <si>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</si>
  <si>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</si>
  <si>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</si>
  <si>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</si>
  <si>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</si>
  <si>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</si>
  <si>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</si>
  <si>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</si>
  <si>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</si>
  <si>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</si>
  <si>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</si>
  <si>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</si>
  <si>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</si>
  <si>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</si>
  <si>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</si>
  <si>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</si>
  <si>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</si>
  <si>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</si>
  <si>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</si>
  <si>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</si>
  <si>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</si>
  <si>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</si>
  <si>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</si>
  <si>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</si>
  <si>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</si>
  <si>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</si>
  <si>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</si>
  <si>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</si>
  <si>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</si>
  <si>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</si>
  <si>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</si>
  <si>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</si>
  <si>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</si>
  <si>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</si>
  <si>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</si>
  <si>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</si>
  <si>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</si>
  <si>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</si>
  <si>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</si>
  <si>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</si>
  <si>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</si>
  <si>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</si>
  <si>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</si>
  <si>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</si>
  <si>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</si>
  <si>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</si>
  <si>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</si>
  <si>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</si>
  <si>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</si>
  <si>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</si>
  <si>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</si>
  <si>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</si>
  <si>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</si>
  <si>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</si>
  <si>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</si>
  <si>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</si>
  <si>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</si>
  <si>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</si>
  <si>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</si>
  <si>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</si>
  <si>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</si>
  <si>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</si>
  <si>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</si>
  <si>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</si>
  <si>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</si>
  <si>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</si>
  <si>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</si>
  <si>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</si>
  <si>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</si>
  <si>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</si>
  <si>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</si>
  <si>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</si>
  <si>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</si>
  <si>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</si>
  <si>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</si>
  <si>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</si>
  <si>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</si>
  <si>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</si>
  <si>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</si>
  <si>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</si>
  <si>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</si>
  <si>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</si>
  <si>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</si>
  <si>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</si>
  <si>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</si>
  <si>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</si>
  <si>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</si>
  <si>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</si>
  <si>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</si>
  <si>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</si>
  <si>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</si>
  <si>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</si>
  <si>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</si>
  <si>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</si>
  <si>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</si>
  <si>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</si>
  <si>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</si>
  <si>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</si>
  <si>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</si>
  <si>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</si>
  <si>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</si>
  <si>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</si>
  <si>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</si>
  <si>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</si>
  <si>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</si>
  <si>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</si>
  <si>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</si>
  <si>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</si>
  <si>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</si>
  <si>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</si>
  <si>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</si>
  <si>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</si>
  <si>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</si>
  <si>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</si>
  <si>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</si>
  <si>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</si>
  <si>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</si>
  <si>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</si>
  <si>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</si>
  <si>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</si>
  <si>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</si>
  <si>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</si>
  <si>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</si>
  <si>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</si>
  <si>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</si>
  <si>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</si>
  <si>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</si>
  <si>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</si>
  <si>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</si>
  <si>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</si>
  <si>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</si>
  <si>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</si>
  <si>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</si>
  <si>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</si>
  <si>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</si>
  <si>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</si>
  <si>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</si>
  <si>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</si>
  <si>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</si>
  <si>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</si>
  <si>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</si>
  <si>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</si>
  <si>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</si>
  <si>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</si>
  <si>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</si>
  <si>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</si>
  <si>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</si>
  <si>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</si>
  <si>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</si>
  <si>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</si>
  <si>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</si>
  <si>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</si>
  <si>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</si>
  <si>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</si>
  <si>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</si>
  <si>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</si>
  <si>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</si>
  <si>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</si>
  <si>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</si>
  <si>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</si>
  <si>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</si>
  <si>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</si>
  <si>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</si>
  <si>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</si>
  <si>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</si>
  <si>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</si>
  <si>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</si>
  <si>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</si>
  <si>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</si>
  <si>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</si>
  <si>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</si>
  <si>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</si>
  <si>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</si>
  <si>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</si>
  <si>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</si>
  <si>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</si>
  <si>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</si>
  <si>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</si>
  <si>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</si>
  <si>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</si>
  <si>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</si>
  <si>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</si>
  <si>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</si>
  <si>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</si>
  <si>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</si>
  <si>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</si>
  <si>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</si>
  <si>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</si>
  <si>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</si>
  <si>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</si>
  <si>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</si>
  <si>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</si>
  <si>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</si>
  <si>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</si>
  <si>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</si>
  <si>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</si>
  <si>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</si>
  <si>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</si>
  <si>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</si>
  <si>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</si>
  <si>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</si>
  <si>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</si>
  <si>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</si>
  <si>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</si>
  <si>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</si>
  <si>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</si>
  <si>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</si>
  <si>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</si>
  <si>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</si>
  <si>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</si>
  <si>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</si>
  <si>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</si>
  <si>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</si>
  <si>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</si>
  <si>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</si>
  <si>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</si>
  <si>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</si>
  <si>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</si>
  <si>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</si>
  <si>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</si>
  <si>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</si>
  <si>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</si>
  <si>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</si>
  <si>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</si>
  <si>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</si>
  <si>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</si>
  <si>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</si>
  <si>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</si>
  <si>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</si>
  <si>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</si>
  <si>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</si>
  <si>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</si>
  <si>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</si>
  <si>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</si>
  <si>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</si>
  <si>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</si>
  <si>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</si>
  <si>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</si>
  <si>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</si>
  <si>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</si>
  <si>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</si>
  <si>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</si>
  <si>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</si>
  <si>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</si>
  <si>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</si>
  <si>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</si>
  <si>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</si>
  <si>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</si>
  <si>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</si>
  <si>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</si>
  <si>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</si>
  <si>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</si>
  <si>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</si>
  <si>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</si>
  <si>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</si>
  <si>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</si>
  <si>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</si>
  <si>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</si>
  <si>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</si>
  <si>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</si>
  <si>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</si>
  <si>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</si>
  <si>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</si>
  <si>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</si>
  <si>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</si>
  <si>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</si>
  <si>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</si>
  <si>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</si>
  <si>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</si>
  <si>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</si>
  <si>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</si>
  <si>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</si>
  <si>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</si>
  <si>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</si>
  <si>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</si>
  <si>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</si>
  <si>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</si>
  <si>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</si>
  <si>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</si>
  <si>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</si>
  <si>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</si>
  <si>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</si>
  <si>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</si>
  <si>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</si>
  <si>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</si>
  <si>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</si>
  <si>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</si>
  <si>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</si>
  <si>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</si>
  <si>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</si>
  <si>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</si>
  <si>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</si>
  <si>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</si>
  <si>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</si>
  <si>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</si>
  <si>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</si>
  <si>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</si>
  <si>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</si>
  <si>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</si>
  <si>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</si>
  <si>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</si>
  <si>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</si>
  <si>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</si>
  <si>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</si>
  <si>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</si>
  <si>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</si>
  <si>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</si>
  <si>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</si>
  <si>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</si>
  <si>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</si>
  <si>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</si>
  <si>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</si>
  <si>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</si>
  <si>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</si>
  <si>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</si>
  <si>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</si>
  <si>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</si>
  <si>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</si>
  <si>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</si>
  <si>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</si>
  <si>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</si>
  <si>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</si>
  <si>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</si>
  <si>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</si>
  <si>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</si>
  <si>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</si>
  <si>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</si>
  <si>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</si>
  <si>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</si>
  <si>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</si>
  <si>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</si>
  <si>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</si>
  <si>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</si>
  <si>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</si>
  <si>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</si>
  <si>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</si>
  <si>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</si>
  <si>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</si>
  <si>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</si>
  <si>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</si>
  <si>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</si>
  <si>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</si>
  <si>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</si>
  <si>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</si>
  <si>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</si>
  <si>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</si>
  <si>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</si>
  <si>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</si>
  <si>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</si>
  <si>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</si>
  <si>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</si>
  <si>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</si>
  <si>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</si>
  <si>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</si>
  <si>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</si>
  <si>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</si>
  <si>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</si>
  <si>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</si>
  <si>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</si>
  <si>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</si>
  <si>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</si>
  <si>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</si>
  <si>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</si>
  <si>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</si>
  <si>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</si>
  <si>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</si>
  <si>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</si>
  <si>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</si>
  <si>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</si>
  <si>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</si>
  <si>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</si>
  <si>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</si>
  <si>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</si>
  <si>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</si>
  <si>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</si>
  <si>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</si>
  <si>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</si>
  <si>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</si>
  <si>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</si>
  <si>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</si>
  <si>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</si>
  <si>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</si>
  <si>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</si>
  <si>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</si>
  <si>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</si>
  <si>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</si>
  <si>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</si>
  <si>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</si>
  <si>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</si>
  <si>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</si>
  <si>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</si>
  <si>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</si>
  <si>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</si>
  <si>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</si>
  <si>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</si>
  <si>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</si>
  <si>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</si>
  <si>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</si>
  <si>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</si>
  <si>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</si>
  <si>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</si>
  <si>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</si>
  <si>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</si>
  <si>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</si>
  <si>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</si>
  <si>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</si>
  <si>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</si>
  <si>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</si>
  <si>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</si>
  <si>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</si>
  <si>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</si>
  <si>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</si>
  <si>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</si>
  <si>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</si>
  <si>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</si>
  <si>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</si>
  <si>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</si>
  <si>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</si>
  <si>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</si>
  <si>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</si>
  <si>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</si>
  <si>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</si>
  <si>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</si>
  <si>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</si>
  <si>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</si>
  <si>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</si>
  <si>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</si>
  <si>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</si>
  <si>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</si>
  <si>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</si>
  <si>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</si>
  <si>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</si>
  <si>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</si>
  <si>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</si>
  <si>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</si>
  <si>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</si>
  <si>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</si>
  <si>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</si>
  <si>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</si>
  <si>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</si>
  <si>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</si>
  <si>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</si>
  <si>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</si>
  <si>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</si>
  <si>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</si>
  <si>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</si>
  <si>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</si>
  <si>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</si>
  <si>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</si>
  <si>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</si>
  <si>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</si>
  <si>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</si>
  <si>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</si>
  <si>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</si>
  <si>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</si>
  <si>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</si>
  <si>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</si>
  <si>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</si>
  <si>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</si>
  <si>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</si>
  <si>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</si>
  <si>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</si>
  <si>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</si>
  <si>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</si>
  <si>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</si>
  <si>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</si>
  <si>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</si>
  <si>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</si>
  <si>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</si>
  <si>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</si>
  <si>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</si>
  <si>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</si>
  <si>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</si>
  <si>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</si>
  <si>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</si>
  <si>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</si>
  <si>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</si>
  <si>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</si>
  <si>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</si>
  <si>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</si>
  <si>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</si>
  <si>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</si>
  <si>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</si>
  <si>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</si>
  <si>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</si>
  <si>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</si>
  <si>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</si>
  <si>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</si>
  <si>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</si>
  <si>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</si>
  <si>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</si>
  <si>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</si>
  <si>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</si>
  <si>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</si>
  <si>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</si>
  <si>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</si>
  <si>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</si>
  <si>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</si>
  <si>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</si>
  <si>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</si>
  <si>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</si>
  <si>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</si>
  <si>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</si>
  <si>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</si>
  <si>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</si>
  <si>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</si>
  <si>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</si>
  <si>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</si>
  <si>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</si>
  <si>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</si>
  <si>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</si>
  <si>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</si>
  <si>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</si>
  <si>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</si>
  <si>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</si>
  <si>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</si>
  <si>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</si>
  <si>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</si>
  <si>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</si>
  <si>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</si>
  <si>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</si>
  <si>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</si>
  <si>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</si>
  <si>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</si>
  <si>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</si>
  <si>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</si>
  <si>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</si>
  <si>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</si>
  <si>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</si>
  <si>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</si>
  <si>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</si>
  <si>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</si>
  <si>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</si>
  <si>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</si>
  <si>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</si>
  <si>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</si>
  <si>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</si>
  <si>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</si>
  <si>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</si>
  <si>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</si>
  <si>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</si>
  <si>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</si>
  <si>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</si>
  <si>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</si>
  <si>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</si>
  <si>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</si>
  <si>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</si>
  <si>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</si>
  <si>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</si>
  <si>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</si>
  <si>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</si>
  <si>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</si>
  <si>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</si>
  <si>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</si>
  <si>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</si>
  <si>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</si>
  <si>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</si>
  <si>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</si>
  <si>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</si>
  <si>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</si>
  <si>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</si>
  <si>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</si>
  <si>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</si>
  <si>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</si>
  <si>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</si>
  <si>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</si>
  <si>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</si>
  <si>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</si>
  <si>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</si>
  <si>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</si>
  <si>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</si>
  <si>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</si>
  <si>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</si>
  <si>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</si>
  <si>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</si>
  <si>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</si>
  <si>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</si>
  <si>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</si>
  <si>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</si>
  <si>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</si>
  <si>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</si>
  <si>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</si>
  <si>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</si>
  <si>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</si>
  <si>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</si>
  <si>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</si>
  <si>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</si>
  <si>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</si>
  <si>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</si>
  <si>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</si>
  <si>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</si>
  <si>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</si>
  <si>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</si>
  <si>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</si>
  <si>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</si>
  <si>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</si>
  <si>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</si>
  <si>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</si>
  <si>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</si>
  <si>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</si>
  <si>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</si>
  <si>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</si>
  <si>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</si>
  <si>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</si>
  <si>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</si>
  <si>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</si>
  <si>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</si>
  <si>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</si>
  <si>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</si>
  <si>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</si>
  <si>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</si>
  <si>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</si>
  <si>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</si>
  <si>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</si>
  <si>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</si>
  <si>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</si>
  <si>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</si>
  <si>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</si>
  <si>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</si>
  <si>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</si>
  <si>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</si>
  <si>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</si>
  <si>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</si>
  <si>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</si>
  <si>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</si>
  <si>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</si>
  <si>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</si>
  <si>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</si>
  <si>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</si>
  <si>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</si>
  <si>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</si>
  <si>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</si>
  <si>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</si>
  <si>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</si>
  <si>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</si>
  <si>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</si>
  <si>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</si>
  <si>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</si>
  <si>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</si>
  <si>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</si>
  <si>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</si>
  <si>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</si>
  <si>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</si>
  <si>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</si>
  <si>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</si>
  <si>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</si>
  <si>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</si>
  <si>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</si>
  <si>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</si>
  <si>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</si>
  <si>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</si>
  <si>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</si>
  <si>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</si>
  <si>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</si>
  <si>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</si>
  <si>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</si>
  <si>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</si>
  <si>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</si>
  <si>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</si>
  <si>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</si>
  <si>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</si>
  <si>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</si>
  <si>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</si>
  <si>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</si>
  <si>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</si>
  <si>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</si>
  <si>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</si>
  <si>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</si>
  <si>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</si>
  <si>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</si>
  <si>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</si>
  <si>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</si>
  <si>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</si>
  <si>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</si>
  <si>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</si>
  <si>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</si>
  <si>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</si>
  <si>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</si>
  <si>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</si>
  <si>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</si>
  <si>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</si>
  <si>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</si>
  <si>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</si>
  <si>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</si>
  <si>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</si>
  <si>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</si>
  <si>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</si>
  <si>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</si>
  <si>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</si>
  <si>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</si>
  <si>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</si>
  <si>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</si>
  <si>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</si>
  <si>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</si>
  <si>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</si>
  <si>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</si>
  <si>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</si>
  <si>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</si>
  <si>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</si>
  <si>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</si>
  <si>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</si>
  <si>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</si>
  <si>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</si>
  <si>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</si>
  <si>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</si>
  <si>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</si>
  <si>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</si>
  <si>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</si>
  <si>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</si>
  <si>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</si>
  <si>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</si>
  <si>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</si>
  <si>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</si>
  <si>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</si>
  <si>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</si>
  <si>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</si>
  <si>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</si>
  <si>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</si>
  <si>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</si>
  <si>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</si>
  <si>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</si>
  <si>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</si>
  <si>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</si>
  <si>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</si>
  <si>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</si>
  <si>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</si>
  <si>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</si>
  <si>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</si>
  <si>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</si>
  <si>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</si>
  <si>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</si>
  <si>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</si>
  <si>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</si>
  <si>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</si>
  <si>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</si>
  <si>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</si>
  <si>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</si>
  <si>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</si>
  <si>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</si>
  <si>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</si>
  <si>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</si>
  <si>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</si>
  <si>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</si>
  <si>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</si>
  <si>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</si>
  <si>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</si>
  <si>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</si>
  <si>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</si>
  <si>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</si>
  <si>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</si>
  <si>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</si>
  <si>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</si>
  <si>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</si>
  <si>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</si>
  <si>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</si>
  <si>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</si>
  <si>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</si>
  <si>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</si>
  <si>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</si>
  <si>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</si>
  <si>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</si>
  <si>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</si>
  <si>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</si>
  <si>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</si>
  <si>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</si>
  <si>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</si>
  <si>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</si>
  <si>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</si>
  <si>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</si>
  <si>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</si>
  <si>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</si>
  <si>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</si>
  <si>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</si>
  <si>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</si>
  <si>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</si>
  <si>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</si>
  <si>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</si>
  <si>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</si>
  <si>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</si>
  <si>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</si>
  <si>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</si>
  <si>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</si>
  <si>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</si>
  <si>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</si>
  <si>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</si>
  <si>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</si>
  <si>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</si>
  <si>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</si>
  <si>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</si>
  <si>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</si>
  <si>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</si>
  <si>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</si>
  <si>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</si>
  <si>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</si>
  <si>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</si>
  <si>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</si>
  <si>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</si>
  <si>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</si>
  <si>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</si>
  <si>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</si>
  <si>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</si>
  <si>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</si>
  <si>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</si>
  <si>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</si>
  <si>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</si>
  <si>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</si>
  <si>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</si>
  <si>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</si>
  <si>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</si>
  <si>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</si>
  <si>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</si>
  <si>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</si>
  <si>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</si>
  <si>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</si>
  <si>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</si>
  <si>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</si>
  <si>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</si>
  <si>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</si>
  <si>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</si>
  <si>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</si>
  <si>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</si>
  <si>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</si>
  <si>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</si>
  <si>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</si>
  <si>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</si>
  <si>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</si>
  <si>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</si>
  <si>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</si>
  <si>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</si>
  <si>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</si>
  <si>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</si>
  <si>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</si>
  <si>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</si>
  <si>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</si>
  <si>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</si>
  <si>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</si>
  <si>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</si>
  <si>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</si>
  <si>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</si>
  <si>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</si>
  <si>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</si>
  <si>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</si>
  <si>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</si>
  <si>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</si>
  <si>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</si>
  <si>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</si>
  <si>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</si>
  <si>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</si>
  <si>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</si>
  <si>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</si>
  <si>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</si>
  <si>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</si>
  <si>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</si>
  <si>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</si>
  <si>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</si>
  <si>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</si>
  <si>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</si>
  <si>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</si>
  <si>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</si>
  <si>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</si>
  <si>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</si>
  <si>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</si>
  <si>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</si>
  <si>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</si>
  <si>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</si>
  <si>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</si>
  <si>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</si>
  <si>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</si>
  <si>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</si>
  <si>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</si>
  <si>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</si>
  <si>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</si>
  <si>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</si>
  <si>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</si>
  <si>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</si>
  <si>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</si>
  <si>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</si>
  <si>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</si>
  <si>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</si>
  <si>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</si>
  <si>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</si>
  <si>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</si>
  <si>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</si>
  <si>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</si>
  <si>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</si>
  <si>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</si>
  <si>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</si>
  <si>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</si>
  <si>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</si>
  <si>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</si>
  <si>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</si>
  <si>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</si>
  <si>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</si>
  <si>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</si>
  <si>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</si>
  <si>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</si>
  <si>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</si>
  <si>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</si>
  <si>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</si>
  <si>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</si>
  <si>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</si>
  <si>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</si>
  <si>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</si>
  <si>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</si>
  <si>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</si>
  <si>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</si>
  <si>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</si>
  <si>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</si>
  <si>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</si>
  <si>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</si>
  <si>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</si>
  <si>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</si>
  <si>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</si>
  <si>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</si>
  <si>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</si>
  <si>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</si>
  <si>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</si>
  <si>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</si>
  <si>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</si>
  <si>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</si>
  <si>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</si>
  <si>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</si>
  <si>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</si>
  <si>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</si>
  <si>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</si>
  <si>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</si>
  <si>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</si>
  <si>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</si>
  <si>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</si>
  <si>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</si>
  <si>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</si>
  <si>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</si>
  <si>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</si>
  <si>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</si>
  <si>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</si>
  <si>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</si>
  <si>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</si>
  <si>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</si>
  <si>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</si>
  <si>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</si>
  <si>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</si>
  <si>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</si>
  <si>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</si>
  <si>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</si>
  <si>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</si>
  <si>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</si>
  <si>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</si>
  <si>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</si>
  <si>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</si>
  <si>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</si>
  <si>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</si>
  <si>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</si>
  <si>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</si>
  <si>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</si>
  <si>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</si>
  <si>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</si>
  <si>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</si>
  <si>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</si>
  <si>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</si>
  <si>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</si>
  <si>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</si>
  <si>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</si>
  <si>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</si>
  <si>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</si>
  <si>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</si>
  <si>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</si>
  <si>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</si>
  <si>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</si>
  <si>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</si>
  <si>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</si>
  <si>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</si>
  <si>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</si>
  <si>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</si>
  <si>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</si>
  <si>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</si>
  <si>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</si>
  <si>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70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</si>
  <si>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</si>
  <si>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</si>
  <si>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</si>
  <si>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</si>
  <si>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</si>
  <si>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</si>
  <si>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</si>
  <si>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</si>
  <si>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</si>
  <si>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</si>
  <si>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</si>
  <si>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</si>
  <si>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</si>
  <si>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</si>
  <si>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</si>
  <si>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at site TS</t>
  </si>
  <si>
    <t>PCM-20251112-00000928</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</si>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</sst>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5" totalsRowShown="0" headerRowDxfId="31" dataDxfId="30" headerRowBorderDxfId="28" tableBorderDxfId="29">
  <autoFilter ref="A1:L2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310.54427164352091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45973.492697800924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45973.492697800924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45973.492697800924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45973.492697800924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45973.492697800924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45973.492697800924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45973.492697800924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45973.492697800924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45973.492697800924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45973.492697800924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45973.492697800924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45973.492697800924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45973.492697800924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45973.492697800924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45973.492697800924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45973.492697800924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45973.492697800924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45973.492697800924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45973.492697800924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45973.492697800924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45973.492697800924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45973.492697800924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45973.492697800924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45973.492697800924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45973.492697800924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45973.492697800924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45973.492697800924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45973.492697800924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45973.492697800924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45973.492697800924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45973.492697800924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45973.492697800924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45973.492697800924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45973.492697800924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45973.492697800924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45973.492697800924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45973.492697800924</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45973.492697800924</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45973.492697569447</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45973.492697569447</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45973.492697569447</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45973.492697569447</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45973.492697569447</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45973.492697569447</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45973.492697569447</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45973.492697569447</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45973.492697569447</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45973.492697569447</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45973.492697569447</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45973.492697569447</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45973.492697569447</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45973.492697569447</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45973.492697569447</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45973.492697569447</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45973.492697569447</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45973.492697569447</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45973.492697569447</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45973.492697569447</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45973.492697569447</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45973.492697569447</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45973.492697569447</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45973.492697569447</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45973.492697569447</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45973.492697569447</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45973.492697569447</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45973.492697569447</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45973.492697569447</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45973.492697569447</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45973.492697569447</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45973.492697569447</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45973.492697569447</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45973.492697569447</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45973.492697569447</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45973.492697569447</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45973.492697569447</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45973.492697569447</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45973.492697569447</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45973.492697569447</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45973.492697569447</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45973.492697569447</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45973.492697569447</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45973.492697569447</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45973.492697569447</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45973.492697569447</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45973.492697569447</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45973.492697569447</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45973.492697569447</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45973.492697569447</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45973.492697569447</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45973.492697569447</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45973.492697569447</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45973.492697569447</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45973.492697569447</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45973.492697569447</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45973.492697569447</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45973.492697569447</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45973.492697569447</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45973.492697569447</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45973.492697569447</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45973.492697569447</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45973.492697569447</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45973.492697569447</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45973.492697569447</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45973.492697569447</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45973.492697569447</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45973.492697569447</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45973.492697569447</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45973.492697569447</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45973.492697569447</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45973.492697569447</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45973.492697569447</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45973.492697569447</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45973.492697569447</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45973.492697569447</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45973.492697569447</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45973.492697569447</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45973.492697569447</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45973.492697569447</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148.4928598379629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3.8010300922906026E-2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45973.492697800924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45973.492697800924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45973.492697800924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45973.492697800924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45973.492697800924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45973.492697800924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45973.492697800924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45973.492697800924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45973.492697800924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45973.492697800924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45973.492697800924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45973.492697800924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45973.492697800924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45973.492697800924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45973.492697800924</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45973.492697800924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45973.492697800924</v>
      </c>
      <c r="H3" s="22"/>
      <c r="I3" s="19" t="str">
        <f>IFERROR(VLOOKUP(D3,DB!A:F,6,0),"")</f>
        <v/>
      </c>
      <c r="J3" s="18" t="str">
        <f>IFERROR(VLOOKUP(D3,DB!A:G,7,0),"")</f>
        <v/>
      </c>
      <c r="K3" s="45"/>
      <c r="L3" s="23" t="str">
        <f>IFERROR(VLOOKUP(D3,DB!A:I,9,0),"")</f>
        <v/>
      </c>
    </row>
    <row r="4" spans="1:13" ht="15" customHeight="1">
      <c r="A4" s="19"/>
      <c r="B4" s="61" t="str">
        <f>IFERROR(VLOOKUP(D4,DB!A:K,11,0),"")</f>
        <v>R3</v>
      </c>
      <c r="C4" s="18"/>
      <c r="D4" s="165" t="s">
        <v>25069</v>
      </c>
      <c r="E4" s="18"/>
      <c r="F4" s="20"/>
      <c r="G4" s="21">
        <f t="shared" ca="1" si="0"/>
        <v>45973.492697800924</v>
      </c>
      <c r="H4" s="22"/>
      <c r="I4" s="19" t="str">
        <f>IFERROR(VLOOKUP(D4,DB!A:F,6,0),"")</f>
        <v>SCECO</v>
      </c>
      <c r="J4" s="18" t="str">
        <f>IFERROR(VLOOKUP(D4,DB!A:G,7,0),"")</f>
        <v>Vandalized</v>
      </c>
      <c r="K4" s="45"/>
      <c r="L4" s="23" t="str">
        <f>IFERROR(VLOOKUP(D4,DB!A:I,9,0),"")</f>
        <v>Latis</v>
      </c>
    </row>
    <row r="5" spans="1:13" ht="15" customHeight="1">
      <c r="A5" s="19"/>
      <c r="B5" s="61" t="str">
        <f>IFERROR(VLOOKUP(D5,DB!A:K,11,0),"")</f>
        <v/>
      </c>
      <c r="C5" s="18"/>
      <c r="D5" s="18"/>
      <c r="E5" s="18"/>
      <c r="F5" s="20"/>
      <c r="G5" s="21">
        <f t="shared" ca="1" si="0"/>
        <v>45973.492697800924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45973.492697800924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45973.492697800924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45973.492697800924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45973.492697800924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45973.492697800924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45973.492697800924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45973.492697800924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45973.492697800924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45973.492697800924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45973.492697800924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45973.492697800924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45973.492697800924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45973.492697800924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45973.492697800924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45973.492697800924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45973.492697800924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45973.492697800924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45973.492697800924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45973.492697800924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45973.492697800924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45973.492697800924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45973.492697800924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45973.492697800924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45973.492697800924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45973.492697800924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45973.492697800924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45973.492697800924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45973.492697800924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45973.492697800924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45973.492697800924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45973.492697800924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45973.492697800924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45973.492697800924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45973.492697800924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45973.492697800924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45973.492697800924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45973.492697800924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45973.492697800924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45973.492697800924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45973.492697800924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45973.492697800924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45973.492697800924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45973.492697800924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45973.492697800924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45973.492697800924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45973.492697800924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45973.492697800924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45973.492697800924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45973.492697800924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45973.492697800924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45973.492697800924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45973.492697800924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45973.492697800924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45973.492697800924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45973.492697800924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45973.492697800924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45973.492697800924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45973.492697800924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45973.492697800924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45973.492697800924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45973.492697800924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45973.492697800924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45973.492697800924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45973.492697800924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45973.492697800924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45973.492697800924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45973.492697800924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45973.492697800924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45973.492697800924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45973.492697800924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45973.492697800924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45973.492697800924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45973.492697800924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45973.492697800924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45973.492697800924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45973.492697800924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45973.492697800924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45973.492697800924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45973.492697800924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45973.492697800924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45973.492697800924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45973.492697800924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45973.492697800924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45973.492697800924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45973.492697800924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45973.492697800924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45973.492697800924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45973.492697800924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45973.492697800924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45973.492697800924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45973.492697800924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45973.492697800924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45973.492697800924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45973.492697800924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45973.492697800924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45973.492697800924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45973.492697800924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45973.492697800924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45973.492697800924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45973.492697800924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45973.492697800924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45973.492697800924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45973.492697800924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45973.492697800924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45973.492697800924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45973.492697800924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45973.492697800924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45973.492697800924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45973.492697800924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45973.492697800924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45973.492697800924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45973.492697800924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45973.492697800924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45973.492697800924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45973.492697800924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45973.492697800924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45973.492697800924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45973.492697800924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45973.492697800924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45973.492697800924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45973.492697800924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45973.492697800924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45973.492697800924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45973.492697800924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45973.492697800924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45973.492697800924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45973.492697800924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45973.492697800924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45973.492697800924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45973.492697800924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45973.492697800924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45973.492697800924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45973.492697800924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45973.492697800924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45973.492697800924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45973.492697800924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45973.492697800924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45973.492697800924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45973.492697800924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45973.492697800924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45973.492697800924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45973.492697800924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45973.492697800924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45973.492697800924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45973.492697800924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45973.492697800924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45973.492697800924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45973.492697800924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45973.492697800924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45973.492697800924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45973.492697800924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45973.492697800924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45973.492697800924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45973.492697800924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45973.492697800924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45973.492697800924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45973.492697800924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45973.492697800924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45973.492697800924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45973.492697800924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45973.492697800924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45973.492697800924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45973.492697800924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45973.492697800924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45973.492697800924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45973.492697800924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45973.492697800924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45973.492697800924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45973.492697800924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45973.492697800924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45973.492697800924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45973.492697800924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45973.492697800924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45973.492697800924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45973.492697800924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45973.492697800924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45973.492697800924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45973.492697800924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45973.492697800924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45973.492697800924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45973.492697800924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45973.492697800924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45973.492697800924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45973.492697800924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45973.492697800924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45973.492697800924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45973.492697800924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45973.492697800924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45973.492697800924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45973.492697800924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45973.492697800924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45973.492697800924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45973.492697800924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45973.492697800924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45973.492697800924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45973.492697800924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45973.492697800924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45973.492697800924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45973.492697800924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45973.492697800924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45973.492697800924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45973.492697800924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45973.492697800924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45973.492697800924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45973.492697800924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45973.492697800924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45973.492697800924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45973.492697800924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45973.492697800924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45973.492697800924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45973.492697800924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45973.492697800924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45973.492697800924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45973.492697800924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45973.492697800924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45973.492697800924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45973.492697800924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45973.492697800924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45973.492697800924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45973.492697800924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45973.492697800924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45973.492697800924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45973.492697800924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45973.492697800924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45973.492697800924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45973.492697800924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45973.492697800924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45973.492697800924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45973.492697800924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45973.492697800924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45973.492697800924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45973.492697800924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45973.492697800924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45973.492697800924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45973.492697800924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45973.492697800924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45973.492697800924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45973.492697800924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45973.492697800924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45973.492697800924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45973.492697800924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45973.492697800924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45973.492697800924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45973.492697800924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45973.492697800924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45973.492697800924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45973.492697800924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45973.492697800924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45973.492697800924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45973.492697800924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45973.492697800924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45973.492697800924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45973.492697800924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45973.492697800924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45973.492697800924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45973.492697800924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45973.492697800924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45973.492697800924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45973.492697800924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45973.492697800924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45973.492697800924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45973.492697800924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45973.492697800924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45973.492697800924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45973.492697800924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45973.492697800924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45973.492697800924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45973.492697800924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45973.492697800924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45973.492697800924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45973.492697800924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45973.492697800924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45973.492697800924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45973.492697800924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45973.492697800924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45973.492697800924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45973.492697800924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45973.492697800924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45973.492697800924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45973.492697800924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45973.492697800924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45973.492697800924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45973.492697800924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45973.492697800924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45973.492697800924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45973.492697800924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45973.492697800924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45973.492697800924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45973.492697800924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45973.492697800924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45973.492697800924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45973.492697800924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45973.492697800924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45973.492697800924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45973.492697800924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45973.492697800924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45973.492697800924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45973.492697800924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45973.492697800924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45973.492697800924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45973.492697800924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45973.492697800924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45973.492697800924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45973.492697800924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45973.492697800924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45973.492697800924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45973.492697800924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45973.492697800924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45973.492697800924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45973.492697800924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45973.492697800924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45973.492697800924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45973.492697800924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45973.492697800924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45973.492697800924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45973.492697800924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45973.492697800924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45973.492697800924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45973.492697800924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45973.492697800924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45973.492697800924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45973.492697800924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45973.492697800924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45973.492697800924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45973.492697800924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45973.492697800924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45973.492697800924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45973.492697800924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45973.492697800924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45973.492697800924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45973.492697800924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45973.492697800924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45973.492697800924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45973.492697800924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45973.492697800924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45973.492697800924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45973.492697800924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45973.492697800924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45973.492697800924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45973.492697800924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45973.492697800924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45973.492697800924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45973.492697800924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45973.492697800924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45973.492697800924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45973.492697800924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45973.492697800924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45973.492697800924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45973.492697800924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45973.492697800924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45973.492697800924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45973.492697800924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45973.492697800924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45973.492697800924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45973.492697800924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45973.492697800924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45973.492697800924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45973.492697800924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45973.492697800924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45973.492697800924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45973.492697800924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45973.492697800924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45973.492697800924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45973.492697800924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45973.492697800924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45973.492697800924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45973.492697800924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45973.492697800924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45973.492697800924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45973.492697800924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45973.492697800924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45973.492697800924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45973.492697800924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45973.492697800924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45973.492697800924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45973.492697800924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45973.492697800924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45973.492697800924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45973.492697800924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45973.492697800924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45973.492697800924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45973.492697800924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45973.492697800924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45973.492697800924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45973.492697800924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45973.492697800924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45973.492697800924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45973.492697800924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45973.492697800924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45973.492697800924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45973.492697800924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45973.492697800924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45973.492697800924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45973.492697800924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45973.492697800924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45973.492697800924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45973.492697800924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45973.492697800924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45973.492697800924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45973.492697800924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45973.492697800924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45973.492697800924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45973.492697800924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45973.492697800924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45973.492697800924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45973.492697800924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45973.492697800924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45973.492697800924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45973.492697800924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45973.492697800924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45973.492697800924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45973.492697800924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45973.492697800924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45973.492697800924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45973.492697800924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45973.492697800924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45973.492697800924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45973.492697800924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45973.492697800924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45973.492697800924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45973.492697800924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45973.492697800924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45973.492697800924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45973.492697800924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45973.492697800924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45973.492697800924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45973.492697800924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45973.492697800924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45973.492697800924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45973.492697800924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45973.492697800924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45973.492697800924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45973.492697800924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45973.492697800924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45973.492697800924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45973.492697800924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45973.492697800924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45973.492697800924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45973.492697800924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45973.492697800924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45973.492697800924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45973.492697800924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45973.492697800924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45973.492697800924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45973.492697800924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45973.492697800924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45973.492697800924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45973.492697800924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45973.492697800924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45973.492697800924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45973.492697800924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45973.492697800924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45973.492697800924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45973.492697800924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45973.492697800924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45973.492697800924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45973.492697800924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45973.492697800924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45973.492697800924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45973.492697800924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45973.492697800924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45973.492697800924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45973.492697800924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45973.492697800924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45973.492697800924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45973.492697800924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45973.492697800924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45973.492697800924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45973.492697800924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45973.492697800924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45973.492697800924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45973.492697800924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45973.492697800924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45973.492697800924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45973.492697800924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45973.492697800924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45973.492697800924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45973.492697800924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45973.492697800924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45973.492697800924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45973.492697800924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45973.492697800924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45973.492697800924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45973.492697800924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45973.492697800924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45973.492697800924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45973.492697800924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45973.492697800924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45973.492697800924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45973.492697800924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45973.492697800924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45973.492697800924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45973.492697800924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45973.492697800924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45973.492697800924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45973.492697800924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45973.492697800924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45973.492697800924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45973.492697800924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45973.492697800924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45973.492697800924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45973.492697800924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45973.492697800924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45973.492697800924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45973.492697800924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45973.492697800924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45973.492697800924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45973.492697800924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45973.492697800924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45973.492697800924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45973.492697800924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45973.492697800924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45973.492697800924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45973.492697800924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45973.492697800924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45973.492697800924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45973.492697800924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45973.492697800924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45973.492697800924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45973.492697800924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45973.492697800924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45973.492697800924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45973.492697800924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45973.492697800924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45973.492697800924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45973.492697800924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45973.492697800924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45973.492697800924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45973.492697800924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45973.492697800924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45973.492697800924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45973.492697800924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45973.492697800924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45973.492697800924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45973.492697800924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45973.492697800924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45973.492697800924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45973.492697800924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45973.492697800924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45973.492697800924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45973.492697800924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45973.492697800924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45973.492697800924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45973.492697800924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45973.492697800924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45973.492697800924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45973.492697800924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45973.492697800924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45973.492697800924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45973.492697800924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45973.492697800924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45973.492697800924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45973.492697800924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45973.492697800924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45973.492697800924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45973.492697800924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45973.492697800924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45973.492697800924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45973.492697800924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45973.492697800924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45973.492697800924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45973.492697800924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45973.492697800924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45973.492697800924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45973.492697800924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45973.492697800924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45973.492697800924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45973.492697800924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45973.492697800924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45973.492697800924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45973.492697800924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45973.492697800924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45973.492697800924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45973.492697800924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45973.492697800924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45973.492697800924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45973.492697800924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45973.492697800924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45973.492697800924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45973.492697800924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45973.492697800924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45973.492697800924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45973.492697800924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45973.492697800924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45973.492697800924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45973.492697800924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45973.492697800924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45973.492697800924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45973.492697800924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45973.492697800924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45973.492697800924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45973.492697800924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45973.492697800924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45973.492697800924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45973.492697800924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45973.492697800924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45973.492697800924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45973.492697800924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45973.492697800924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45973.492697800924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45973.492697800924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45973.492697800924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45973.492697800924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45973.492697800924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45973.492697800924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45973.492697800924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45973.492697800924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45973.492697800924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45973.492697800924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45973.492697800924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45973.492697800924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45973.492697800924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45973.492697800924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45973.492697800924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45973.492697800924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45973.492697800924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45973.492697800924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45973.492697800924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45973.492697800924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45973.492697800924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45973.492697800924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45973.492697800924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45973.492697800924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45973.492697800924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45973.492697800924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45973.492697800924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45973.492697800924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45973.492697800924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45973.492697800924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45973.492697800924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45973.492697800924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45973.492697800924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45973.492697800924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45973.492697800924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45973.492697800924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45973.492697800924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45973.492697800924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45973.492697800924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45973.492697800924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45973.492697800924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45973.492697800924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45973.492697800924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45973.492697800924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45973.492697800924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45973.492697800924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45973.492697800924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45973.492697800924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45973.492697800924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45973.492697800924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45973.492697800924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45973.492697800924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45973.492697800924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45973.492697800924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45973.492697800924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45973.492697800924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45973.492697800924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45973.492697800924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45973.492697800924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45973.492697800924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45973.492697800924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45973.492697800924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45973.492697800924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45973.492697800924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45973.492697800924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45973.492697800924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45973.492697800924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45973.492697800924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45973.492697800924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45973.492697800924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45973.492697800924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45973.492697800924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45973.492697800924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45973.492697800924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45973.492697800924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45973.492697800924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45973.492697800924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45973.492697800924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45973.492697800924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45973.492697800924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45973.492697800924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45973.492697800924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45973.492697800924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45973.492697800924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45973.492697800924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45973.492697800924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45973.492697800924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45973.492697800924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45973.492697800924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45973.492697800924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45973.492697800924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45973.492697800924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45973.492697800924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45973.492697800924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45973.492697800924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45973.492697800924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45973.492697800924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45973.492697800924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45973.492697800924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45973.492697800924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45973.492697800924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45973.492697800924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45973.492697800924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45973.492697800924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45973.492697800924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45973.492697800924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45973.492697800924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45973.492697800924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45973.492697800924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45973.492697800924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45973.492697800924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45973.492697800924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45973.492697800924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45973.492697800924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45973.492697800924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45973.492697800924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45973.492697800924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45973.492697800924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45973.492697800924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45973.492697800924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45973.492697800924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45973.492697800924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45973.492697800924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45973.492697800924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45973.492697800924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45973.492697800924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45973.492697800924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45973.492697800924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45973.492697800924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45973.492697800924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45973.492697800924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45973.492697800924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45973.492697800924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45973.492697800924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45973.492697800924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45973.492697800924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45973.492697800924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45973.492697800924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45973.492697800924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45973.492697800924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45973.492697800924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45973.492697800924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45973.492697800924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45973.492697800924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45973.492697800924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45973.492697800924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45973.492697800924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45973.492697800924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45973.492697800924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45973.492697800924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45973.492697800924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45973.492697800924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45973.492697800924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45973.492697800924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45973.492697800924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45973.492697800924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45973.492697800924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45973.492697800924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45973.492697800924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45973.492697800924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45973.492697800924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45973.492697800924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45973.492697800924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45973.492697800924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45973.492697800924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45973.492697800924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45973.492697800924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45973.492697800924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45973.492697800924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45973.492697800924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45973.492697800924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45973.492697800924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45973.492697800924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45973.492697800924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45973.492697800924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45973.492697800924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45973.492697800924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45973.492697800924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45973.492697800924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45973.492697800924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45973.492697800924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45973.492697800924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45973.492697800924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45973.492697800924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45973.492697800924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45973.492697800924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45973.492697800924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45973.492697800924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45973.492697800924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45973.492697800924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45973.492697800924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45973.492697800924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45973.492697800924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45973.492697800924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45973.492697800924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45973.492697800924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45973.492697800924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45973.492697800924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45973.492697800924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45973.492697800924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45973.492697800924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45973.492697800924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45973.492697800924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45973.492697800924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45973.492697800924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45973.492697800924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45973.492697800924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45973.492697800924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45973.492697800924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45973.492697800924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45973.492697800924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45973.492697800924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45973.492697800924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45973.492697800924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45973.492697800924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45973.492697800924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45973.492697800924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45973.492697800924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45973.492697800924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45973.492697800924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45973.492697800924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45973.492697800924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45973.492697800924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45973.492697800924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45973.492697800924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45973.492697800924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45973.492697800924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45973.492697800924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45973.492697800924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45973.492697800924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45973.492697800924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45973.492697800924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45973.492697800924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45973.492697800924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45973.492697800924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45973.492697800924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45973.492697800924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45973.492697800924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45973.492697800924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45973.492697800924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45973.492697800924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45973.492697800924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45973.492697800924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45973.492697800924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45973.492697800924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45973.492697800924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45973.492697800924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45973.492697800924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45973.492697800924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45973.492697800924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45973.492697800924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45973.492697800924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45973.492697800924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45973.492697800924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45973.492697800924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45973.492697800924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45973.492697800924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45973.492697800924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45973.492697800924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45973.492697800924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45973.492697800924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45973.492697800924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45973.492697800924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45973.492697800924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45973.492697800924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45973.492697800924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45973.492697800924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45973.492697800924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45973.492697800924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45973.492697800924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45973.492697800924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45973.492697800924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45973.492697800924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45973.492697800924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45973.492697800924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45973.492697800924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45973.492697800924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45973.492697800924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45973.492697800924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45973.492697800924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45973.492697800924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45973.492697800924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45973.492697800924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45973.492697800924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45973.492697800924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45973.492697800924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45973.492697800924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45973.492697800924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45973.492697800924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45973.492697800924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45973.492697800924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45973.492697800924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45973.492697800924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45973.492697800924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45973.492697800924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45973.492697800924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45973.492697800924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45973.492697800924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45973.492697800924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45973.492697800924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45973.492697800924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45973.492697800924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45973.492697800924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45973.492697800924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45973.492697800924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45973.492697800924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45973.492697800924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45973.492697800924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45973.492697800924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45973.492697800924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45973.492697800924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45973.492697800924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45973.492697800924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45973.492697800924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45973.492697800924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45973.492697800924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45973.492697800924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45973.492697800924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45973.492697800924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45973.492697800924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45973.492697800924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45973.492697800924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45973.492697800924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45973.492697800924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45973.492697800924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45973.492697800924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45973.492697800924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45973.492697800924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45973.492697800924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45973.492697800924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45973.492697800924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45973.492697800924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45973.492697800924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45973.492697800924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45973.492697800924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45973.492697800924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45973.492697800924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45973.492697800924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45973.492697800924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45973.492697800924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45973.492697800924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45973.492697800924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45973.492697800924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45973.492697800924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45973.492697800924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45973.492697800924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45973.492697800924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45973.492697800924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45973.492697800924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45973.492697800924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45973.492697800924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45973.492697800924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45973.492697800924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45973.492697800924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45973.492697800924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45973.492697800924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45973.492697800924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45973.492697800924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45973.492697800924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45973.492697800924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45973.492697800924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45973.492697800924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45973.492697800924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45973.492697800924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45973.492697800924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45973.492697800924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45973.492697800924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45973.492697800924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45973.492697800924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45973.492697800924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45973.492697800924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45973.492697800924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45973.492697800924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45973.492697800924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45973.492697800924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45973.492697800924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45973.492697800924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45973.492697800924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45973.492697800924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45973.492697800924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45973.492697800924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45973.492697800924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45973.492697800924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45973.492697800924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45973.492697800924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45973.492697800924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45973.492697800924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45973.492697800924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45973.492697800924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45973.492697800924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45973.492697800924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45973.492697800924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45973.492697800924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45973.492697800924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45973.492697800924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45973.492697800924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45973.492697800924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45973.492697800924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45973.492697800924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45973.492697800924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45973.492697800924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45973.492697800924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45973.492697800924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45973.492697800924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45973.492697800924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45973.492697800924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45973.492697800924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45973.492697800924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45973.492697800924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45973.492697800924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45973.492697800924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45973.492697800924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45973.492697800924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45973.492697800924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45973.492697800924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45973.492697800924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45973.492697800924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45973.492697800924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45973.492697800924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45973.492697800924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45973.492697800924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45973.492697800924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45973.492697800924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45973.492697800924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45973.492697800924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45973.492697800924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45973.492697800924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45973.492697800924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45973.492697800924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45973.492697800924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45973.492697800924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45973.492697800924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45973.492697800924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45973.492697800924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45973.492697800924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45973.492697800924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45973.492697800924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45973.492697800924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45973.492697800924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45973.492697800924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270.01198020832817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8.4144328706315719E-2</v>
      </c>
      <c r="H3" s="96">
        <v>45973.402673611112</v>
      </c>
      <c r="I3" s="135" t="str">
        <f>IFERROR(VLOOKUP(D3,DB!A:F,6,0),"")</f>
        <v>SCECO</v>
      </c>
      <c r="J3" s="135" t="str">
        <f>IFERROR(VLOOKUP(D3,DB!A:G,7,0),"")</f>
        <v>Dead</v>
      </c>
      <c r="K3" s="98" t="s">
        <v>39110</v>
      </c>
      <c r="L3" s="92" t="str">
        <f>IFERROR(VLOOKUP(D3,DB!A:I,9,0),"")</f>
        <v>Latis</v>
      </c>
    </row>
    <row r="4" spans="1:16" ht="15" customHeight="1">
      <c r="A4" s="135"/>
      <c r="B4" s="135" t="str">
        <f>IFERROR(VLOOKUP(D4,DB!A:K,11,0),"")</f>
        <v>R4</v>
      </c>
      <c r="C4" s="94"/>
      <c r="D4" s="92" t="s">
        <v>36120</v>
      </c>
      <c r="E4" s="95"/>
      <c r="F4" s="96"/>
      <c r="G4" s="97">
        <f ca="1">IFERROR(NOW()-F4,"")</f>
        <v>45973.492697569447</v>
      </c>
      <c r="H4" s="96"/>
      <c r="I4" s="135" t="str">
        <f>IFERROR(VLOOKUP(D4,DB!A:F,6,0),"")</f>
        <v>SCECO</v>
      </c>
      <c r="J4" s="135" t="str">
        <f>IFERROR(VLOOKUP(D4,DB!A:G,7,0),"")</f>
        <v>Dead</v>
      </c>
      <c r="K4" s="98"/>
      <c r="L4" s="92" t="str">
        <f>IFERROR(VLOOKUP(D4,DB!A:I,9,0),"")</f>
        <v>Latis</v>
      </c>
    </row>
    <row r="5" spans="1:16" ht="15" customHeight="1">
      <c r="A5" s="135"/>
      <c r="B5" s="135" t="str">
        <f>IFERROR(VLOOKUP(D5,DB!A:K,11,0),"")</f>
        <v/>
      </c>
      <c r="C5" s="94"/>
      <c r="D5" s="92"/>
      <c r="E5" s="95"/>
      <c r="F5" s="96"/>
      <c r="G5" s="97">
        <f ca="1">IFERROR(NOW()-F5,"")</f>
        <v>45973.492697569447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45973.492697569447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45973.492697569447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45973.492697569447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45973.492697569447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45973.492697569447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45973.492697569447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45973.492697569447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45973.492697569447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45973.492697569447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45973.492697569447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45973.492697569447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45973.492697569447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45973.492697569447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45973.492697569447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45973.492697569447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45973.492697569447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45973.492697569447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45973.492697569447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45973.492697569447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45973.492697569447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45973.492697569447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45973.492697569447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45973.492697569447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45973.492697569447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45973.492697569447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45973.492697569447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45973.492697569447</v>
      </c>
      <c r="H32" s="96"/>
      <c r="I32" s="135" t="str">
        <f>IFERROR(VLOOKUP(D32,DB!A:F,6,0),"")</f>
        <v/>
      </c>
      <c r="J32" s="135" t="str">
        <f>IFERROR(VLOOKUP(D32,DB!A:G,7,0),"")</f>
        <v/>
      </c>
      <c r="K32" s="98"/>
      <c r="L32" s="92" t="str">
        <f>IFERROR(VLOOKUP(D32,DB!A:I,9,0),"")</f>
        <v/>
      </c>
    </row>
    <row r="33" spans="1:12" ht="15" customHeight="1">
      <c r="A33" s="149"/>
      <c r="B33" s="149" t="str">
        <f>IFERROR(VLOOKUP(D33,DB!A:K,11,0),"")</f>
        <v/>
      </c>
      <c r="C33" s="150"/>
      <c r="D33" s="151"/>
      <c r="E33" s="152"/>
      <c r="F33" s="153"/>
      <c r="G33" s="97">
        <f ca="1">IFERROR(NOW()-F33,"")</f>
        <v>45973.492697569447</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45973.492697569447</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45973.492697569447</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45973.492697569447</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45973.492697569447</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45973.492697569447</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45973.492697569447</v>
      </c>
      <c r="H39" s="153"/>
      <c r="I39" s="149" t="str">
        <f>IFERROR(VLOOKUP(D39,DB!A:F,6,0),"")</f>
        <v/>
      </c>
      <c r="J39" s="149" t="str">
        <f>IFERROR(VLOOKUP(D39,DB!A:G,7,0),"")</f>
        <v/>
      </c>
      <c r="K39" s="154"/>
      <c r="L39" s="151" t="str">
        <f>IFERROR(VLOOKUP(D39,DB!A:I,9,0),"")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5"/>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81.66063761573605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47.303820486107725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24" ca="1" si="1">IFERROR(NOW()-F4,"")</f>
        <v>24.831586689811957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38735</v>
      </c>
      <c r="E6" s="124" t="s">
        <v>39021</v>
      </c>
      <c r="F6" s="125">
        <v>45973.442418981482</v>
      </c>
      <c r="G6" s="126">
        <f t="shared" ca="1" si="1"/>
        <v>5.0278819442610256E-2</v>
      </c>
      <c r="H6" s="125">
        <v>45973.436863425923</v>
      </c>
      <c r="I6" s="124" t="str">
        <f>IFERROR(VLOOKUP(D6,DB!A:F,6,0),"")</f>
        <v>SCECO</v>
      </c>
      <c r="J6" s="124" t="str">
        <f>IFERROR(VLOOKUP(D6,DB!A:G,7,0),"")</f>
        <v>Haj Removal</v>
      </c>
      <c r="K6" s="124" t="s">
        <v>39120</v>
      </c>
      <c r="L6" s="124" t="str">
        <f>IFERROR(VLOOKUP(D6,DB!A:I,9,0),"")</f>
        <v>Latis</v>
      </c>
    </row>
    <row r="7" spans="1:13">
      <c r="A7" s="124"/>
      <c r="B7" s="124" t="str">
        <f>IFERROR(VLOOKUP(D7,DB!A:K,11,0),"")</f>
        <v/>
      </c>
      <c r="C7" s="124"/>
      <c r="D7" s="124"/>
      <c r="E7" s="124"/>
      <c r="F7" s="124"/>
      <c r="G7" s="126">
        <f t="shared" ca="1" si="1"/>
        <v>45973.492697800924</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45973.492697800924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45973.492697800924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45973.492697800924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45973.492697800924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45973.492697800924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45973.492697800924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45973.492697800924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45973.492697800924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45973.492697800924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45973.492697800924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45973.492697800924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45973.492697800924</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45973.492697800924</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45973.492697800924</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45973.492697800924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45973.492697800924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45973.492697800924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ref="G25:G88" ca="1" si="2">IFERROR(NOW()-F25,"")</f>
        <v>45973.492697800924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45973.492697800924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45973.492697800924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45973.492697800924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45973.492697800924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45973.492697800924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45973.492697800924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45973.492697800924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45973.492697800924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45973.492697800924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45973.492697800924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45973.492697800924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45973.492697800924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45973.492697800924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45973.492697800924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45973.492697800924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45973.492697800924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45973.492697800924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45973.492697800924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45973.492697800924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45973.492697800924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45973.492697800924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45973.492697800924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45973.492697800924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45973.492697800924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45973.492697800924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45973.492697800924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45973.492697800924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45973.492697800924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45973.492697800924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45973.492697800924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45973.492697800924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45973.492697800924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45973.492697800924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45973.492697800924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45973.492697800924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45973.492697800924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45973.492697800924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45973.492697800924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45973.492697800924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45973.492697800924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45973.492697800924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45973.492697800924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45973.492697800924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45973.492697800924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45973.492697800924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45973.492697800924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45973.492697800924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45973.492697800924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45973.492697800924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45973.492697800924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45973.492697800924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45973.492697800924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45973.492697800924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45973.492697800924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45973.492697800924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45973.492697800924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45973.492697800924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45973.492697800924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45973.492697800924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45973.492697800924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45973.492697800924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45973.492697800924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45973.492697800924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ref="G89:G152" ca="1" si="3">IFERROR(NOW()-F89,"")</f>
        <v>45973.492697800924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45973.492697800924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45973.492697800924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45973.492697800924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45973.492697800924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45973.492697800924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45973.492697800924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45973.492697800924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45973.492697800924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45973.492697800924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45973.492697800924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45973.492697800924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45973.492697800924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45973.492697800924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45973.492697800924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45973.492697800924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45973.492697800924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45973.492697800924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45973.492697800924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45973.492697800924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45973.492697800924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45973.492697800924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45973.492697800924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45973.492697800924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45973.492697800924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45973.492697800924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45973.492697800924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45973.492697800924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45973.492697800924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45973.492697800924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45973.492697800924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45973.492697800924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45973.492697800924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45973.492697800924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45973.492697800924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45973.492697800924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45973.492697800924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45973.492697800924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45973.492697800924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45973.492697800924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45973.492697800924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45973.492697800924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45973.492697800924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45973.492697800924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45973.492697800924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45973.492697800924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45973.492697800924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45973.492697800924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45973.492697800924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45973.492697800924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45973.492697800924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45973.492697800924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45973.492697800924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45973.492697800924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45973.492697800924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45973.492697800924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45973.492697800924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45973.492697800924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45973.492697800924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45973.492697800924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45973.492697800924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45973.492697800924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45973.492697800924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45973.492697800924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ref="G153:G216" ca="1" si="4">IFERROR(NOW()-F153,"")</f>
        <v>45973.492697800924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45973.492697800924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45973.492697800924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45973.492697800924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45973.492697800924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45973.492697800924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45973.492697800924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45973.492697800924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45973.492697800924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45973.492697800924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45973.492697800924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45973.492697800924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45973.492697800924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45973.492697800924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45973.492697800924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45973.492697800924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45973.492697800924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45973.492697800924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45973.492697800924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45973.492697800924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45973.492697800924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45973.492697800924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45973.492697800924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45973.492697800924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45973.492697800924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45973.492697800924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45973.492697800924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45973.492697800924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45973.492697800924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45973.492697800924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45973.492697800924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45973.492697800924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45973.492697800924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45973.492697800924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45973.492697800924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45973.492697800924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45973.492697800924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45973.492697800924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45973.492697800924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45973.492697800924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45973.492697800924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45973.492697800924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45973.492697800924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45973.492697800924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45973.492697800924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45973.492697800924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45973.492697800924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45973.492697800924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45973.492697800924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45973.492697800924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45973.492697800924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45973.492697800924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45973.492697800924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45973.492697800924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45973.492697800924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45973.492697800924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45973.492697800924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45973.492697800924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45973.492697800924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45973.492697800924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45973.492697800924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45973.492697800924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45973.492697800924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45973.492697800924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ref="G217:G280" ca="1" si="5">IFERROR(NOW()-F217,"")</f>
        <v>45973.492697800924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45973.492697800924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45973.492697800924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45973.492697800924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45973.492697800924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45973.492697800924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45973.492697800924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45973.492697800924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45973.492697800924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45973.492697800924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45973.492697800924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45973.492697800924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45973.492697800924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45973.492697800924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45973.492697800924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45973.492697800924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45973.492697800924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45973.492697800924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45973.492697800924</v>
      </c>
      <c r="H235" s="124"/>
      <c r="I235" s="124" t="str">
        <f>IFERROR(VLOOKUP(D235,DB!A:F,6,0),"")</f>
        <v/>
      </c>
      <c r="J235" s="124" t="str">
        <f>IFERROR(VLOOKUP(D235,DB!A:G,7,0),"")</f>
        <v/>
      </c>
      <c r="K235" s="124"/>
      <c r="L235" s="124" t="str">
        <f>IFERROR(VLOOKUP(D235,DB!A:I,9,0),"")</f>
        <v/>
      </c>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sheetData>
  <dataValidations count="2">
    <dataValidation allowBlank="1" showInputMessage="1" showErrorMessage="1" sqref="E1" xr:uid="{920C6338-E771-4DAE-8C89-92A9093EA4DE}"/>
    <dataValidation type="list" allowBlank="1" showInputMessage="1" showErrorMessage="1" sqref="E2:E2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K10" sqref="K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39121</v>
      </c>
      <c r="B2" s="141" t="str">
        <f>IFERROR(VLOOKUP(D2,DB!A:K,11,0),"")</f>
        <v>R6</v>
      </c>
      <c r="C2" s="142">
        <v>1</v>
      </c>
      <c r="D2" s="141" t="s">
        <v>30913</v>
      </c>
      <c r="E2" s="124" t="s">
        <v>39021</v>
      </c>
      <c r="F2" s="157">
        <v>45973.331250000003</v>
      </c>
      <c r="G2" s="105">
        <f t="shared" ref="G2:G61" ca="1" si="0">IFERROR(NOW()-F2,"-")</f>
        <v>0.1614475694441353</v>
      </c>
      <c r="H2" s="143">
        <v>45973.190428240741</v>
      </c>
      <c r="I2" s="141" t="str">
        <f>IFERROR(VLOOKUP(D2,DB!A:F,6,0),"")</f>
        <v>SCECO</v>
      </c>
      <c r="J2" s="141" t="str">
        <f>IFERROR(VLOOKUP(D2,DB!A:G,7,0),"")</f>
        <v>Good</v>
      </c>
      <c r="K2" s="144" t="s">
        <v>39122</v>
      </c>
      <c r="L2" s="145" t="str">
        <f>IFERROR(VLOOKUP(D2,DB!A:I,9,0),"")</f>
        <v>Latis</v>
      </c>
    </row>
    <row r="3" spans="1:16382" ht="31.5" customHeight="1">
      <c r="A3" s="140" t="s">
        <v>39123</v>
      </c>
      <c r="B3" s="141" t="str">
        <f>IFERROR(VLOOKUP(D3,DB!A:K,11,0),"")</f>
        <v>R6</v>
      </c>
      <c r="C3" s="142">
        <v>2</v>
      </c>
      <c r="D3" s="164" t="s">
        <v>34266</v>
      </c>
      <c r="E3" s="124" t="s">
        <v>39021</v>
      </c>
      <c r="F3" s="143">
        <v>45973.434479166666</v>
      </c>
      <c r="G3" s="105">
        <f t="shared" ca="1" si="0"/>
        <v>5.8218402780767065E-2</v>
      </c>
      <c r="H3" s="143">
        <v>45973.425208333334</v>
      </c>
      <c r="I3" s="141" t="str">
        <f>IFERROR(VLOOKUP(D3,DB!A:F,6,0),"")</f>
        <v>SCECO</v>
      </c>
      <c r="J3" s="141" t="str">
        <f>IFERROR(VLOOKUP(D3,DB!A:G,7,0),"")</f>
        <v>Dead</v>
      </c>
      <c r="K3" s="144" t="s">
        <v>39124</v>
      </c>
      <c r="L3" s="145" t="str">
        <f>IFERROR(VLOOKUP(D3,DB!A:I,9,0),"")</f>
        <v>Latis</v>
      </c>
    </row>
    <row r="4" spans="1:16382" ht="31.5" customHeight="1">
      <c r="A4" s="140"/>
      <c r="B4" s="141" t="str">
        <f>IFERROR(VLOOKUP(D4,DB!A:K,11,0),"")</f>
        <v/>
      </c>
      <c r="C4" s="142"/>
      <c r="D4" s="61"/>
      <c r="E4" s="124"/>
      <c r="F4" s="143"/>
      <c r="G4" s="105">
        <f t="shared" ca="1" si="0"/>
        <v>45973.492697569447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45973.492697569447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45973.492697569447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45973.492697569447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45973.492697569447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45973.492697569447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45973.492697569447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45973.492697569447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45973.492697569447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45973.492697569447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45973.492697569447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45973.492697569447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45973.492697569447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45973.492697569447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45973.492697569447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45973.492697569447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45973.492697569447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45973.492697569447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45973.492697569447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45973.492697569447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45973.492697569447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45973.492697569447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45973.492697569447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45973.492697569447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45973.492697569447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45973.492697569447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45973.492697569447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45973.492697569447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45973.492697569447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45973.492697569447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45973.492697569447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45973.492697569447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45973.492697569447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45973.492697569447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45973.492697569447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45973.492697569447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45973.492697569447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45973.492697569447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45973.492697569447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45973.492697569447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45973.492697569447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45973.492697569447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45973.492697569447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45973.492697569447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45973.492697569447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45973.492697569447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45973.492697569447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45973.492697569447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45973.492697569447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45973.492697569447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45973.492697569447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45973.492697569447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45973.492697569447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45973.492697569447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45973.492697569447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45973.492697569447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45973.492697569447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45973.492697569447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45973.492697569447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45973.492697569447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45973.492697569447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45973.492697569447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45973.492697569447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45973.492697569447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45973.492697569447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45973.492697569447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45973.492697569447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45973.492697569447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45973.492697569447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45973.492697569447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45973.492697569447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45973.492697569447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45973.492697569447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45973.492697569447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45973.492697569447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45973.492697569447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45973.492697569447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45973.492697569447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45973.492697569447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45973.492697569447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45973.492697569447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45973.492697569447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45973.492697569447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45973.492697569447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45973.492697569447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45973.492697569447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45973.492697569447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45973.492697569447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45973.492697569447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45973.492697569447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45973.492697569447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45973.492697569447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45973.492697569447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45973.492697569447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45973.492697569447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45973.492697569447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45973.492697569447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45973.492697569447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45973.492697569447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45973.492697569447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45973.492697569447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45973.492697569447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45973.492697569447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45973.492697569447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45973.492697569447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45973.492697569447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45973.492697569447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45973.492697569447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45973.492697569447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45973.492697569447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45973.492697569447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45973.492697569447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45973.492697569447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45973.492697569447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45973.492697569447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45973.492697569447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45973.492697569447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45973.492697569447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45973.492697569447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45973.492697569447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45973.492697569447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45973.492697569447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45973.492697569447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45973.492697569447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45973.492697569447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45973.492697569447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45973.492697569447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45973.492697569447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45973.492697569447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45973.492697569447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45973.492697569447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45973.492697569447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45973.492697569447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45973.492697569447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45973.492697569447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45973.492697569447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45973.492697569447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45973.492697569447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45973.492697569447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45973.492697569447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45973.492697569447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45973.492697569447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45973.492697569447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45973.492697569447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45973.492697569447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45973.492697569447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45973.492697569447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45973.492697569447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45973.492697569447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45973.492697569447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45973.492697569447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45973.492697569447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45973.492697569447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45973.492697569447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45973.492697569447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45973.492697569447</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2025-11-12T08:49:40Z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