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58" documentId="120_S{2AC9BD13-BADA-5192-A53E-5A8FF88502F6}" xr6:coauthVersionLast="47" xr6:coauthVersionMax="47" xr10:uidLastSave="{68673ABB-8BA9-44F3-A62F-9C7DA29C34D8}"/>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<sst xmlns="http://schemas.openxmlformats.org/spreadsheetml/2006/main" count="180317" uniqueCount="39146">
  <si>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</si>
  <si>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</si>
  <si>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</si>
  <si>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</si>
  <si>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</si>
  <si>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</si>
  <si>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</si>
  <si>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</si>
  <si>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</si>
  <si>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</si>
  <si>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</si>
  <si>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</si>
  <si>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</si>
  <si>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</si>
  <si>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</si>
  <si>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</si>
  <si>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</si>
  <si>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</si>
  <si>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</si>
  <si>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</si>
  <si>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</si>
  <si>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</si>
  <si>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</si>
  <si>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</si>
  <si>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</si>
  <si>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</si>
  <si>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</si>
  <si>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</si>
  <si>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</si>
  <si>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</si>
  <si>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</si>
  <si>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</si>
  <si>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</si>
  <si>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</si>
  <si>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</si>
  <si>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</si>
  <si>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</si>
  <si>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</si>
  <si>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</si>
  <si>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</si>
  <si>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</si>
  <si>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</si>
  <si>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</si>
  <si>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</si>
  <si>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</si>
  <si>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</si>
  <si>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</si>
  <si>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</si>
  <si>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</si>
  <si>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</si>
  <si>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</si>
  <si>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</si>
  <si>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</si>
  <si>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</si>
  <si>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</si>
  <si>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</si>
  <si>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</si>
  <si>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</si>
  <si>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</si>
  <si>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</si>
  <si>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</si>
  <si>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</si>
  <si>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</si>
  <si>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</si>
  <si>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</si>
  <si>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</si>
  <si>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</si>
  <si>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</si>
  <si>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</si>
  <si>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</si>
  <si>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</si>
  <si>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</si>
  <si>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</si>
  <si>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</si>
  <si>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</si>
  <si>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</si>
  <si>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</si>
  <si>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</si>
  <si>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</si>
  <si>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</si>
  <si>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</si>
  <si>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</si>
  <si>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</si>
  <si>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</si>
  <si>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</si>
  <si>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</si>
  <si>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</si>
  <si>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</si>
  <si>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</si>
  <si>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</si>
  <si>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</si>
  <si>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</si>
  <si>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</si>
  <si>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</si>
  <si>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</si>
  <si>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</si>
  <si>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</si>
  <si>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</si>
  <si>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</si>
  <si>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</si>
  <si>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</si>
  <si>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</si>
  <si>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</si>
  <si>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</si>
  <si>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</si>
  <si>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</si>
  <si>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</si>
  <si>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</si>
  <si>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</si>
  <si>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</si>
  <si>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</si>
  <si>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</si>
  <si>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</si>
  <si>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</si>
  <si>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</si>
  <si>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</si>
  <si>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</si>
  <si>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</si>
  <si>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</si>
  <si>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</si>
  <si>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</si>
  <si>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</si>
  <si>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</si>
  <si>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</si>
  <si>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</si>
  <si>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</si>
  <si>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</si>
  <si>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</si>
  <si>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</si>
  <si>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</si>
  <si>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</si>
  <si>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</si>
  <si>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</si>
  <si>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</si>
  <si>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</si>
  <si>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</si>
  <si>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</si>
  <si>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</si>
  <si>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</si>
  <si>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</si>
  <si>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</si>
  <si>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</si>
  <si>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</si>
  <si>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</si>
  <si>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</si>
  <si>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</si>
  <si>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</si>
  <si>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</si>
  <si>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</si>
  <si>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</si>
  <si>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</si>
  <si>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</si>
  <si>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</si>
  <si>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</si>
  <si>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</si>
  <si>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</si>
  <si>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</si>
  <si>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</si>
  <si>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</si>
  <si>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</si>
  <si>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</si>
  <si>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</si>
  <si>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</si>
  <si>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</si>
  <si>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</si>
  <si>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</si>
  <si>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</si>
  <si>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</si>
  <si>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</si>
  <si>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</si>
  <si>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</si>
  <si>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</si>
  <si>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</si>
  <si>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</si>
  <si>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</si>
  <si>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</si>
  <si>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</si>
  <si>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</si>
  <si>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</si>
  <si>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</si>
  <si>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</si>
  <si>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</si>
  <si>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</si>
  <si>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</si>
  <si>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</si>
  <si>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</si>
  <si>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</si>
  <si>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</si>
  <si>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</si>
  <si>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</si>
  <si>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</si>
  <si>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</si>
  <si>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</si>
  <si>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</si>
  <si>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</si>
  <si>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</si>
  <si>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</si>
  <si>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</si>
  <si>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</si>
  <si>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</si>
  <si>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</si>
  <si>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</si>
  <si>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</si>
  <si>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</si>
  <si>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</si>
  <si>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</si>
  <si>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</si>
  <si>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</si>
  <si>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</si>
  <si>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</si>
  <si>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</si>
  <si>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</si>
  <si>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</si>
  <si>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</si>
  <si>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</si>
  <si>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</si>
  <si>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</si>
  <si>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</si>
  <si>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</si>
  <si>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</si>
  <si>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</si>
  <si>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</si>
  <si>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</si>
  <si>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</si>
  <si>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</si>
  <si>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</si>
  <si>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</si>
  <si>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</si>
  <si>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</si>
  <si>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</si>
  <si>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</si>
  <si>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</si>
  <si>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</si>
  <si>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</si>
  <si>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</si>
  <si>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</si>
  <si>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</si>
  <si>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</si>
  <si>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</si>
  <si>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</si>
  <si>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</si>
  <si>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</si>
  <si>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</si>
  <si>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</si>
  <si>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</si>
  <si>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</si>
  <si>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</si>
  <si>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</si>
  <si>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</si>
  <si>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</si>
  <si>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</si>
  <si>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</si>
  <si>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</si>
  <si>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</si>
  <si>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</si>
  <si>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</si>
  <si>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</si>
  <si>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</si>
  <si>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</si>
  <si>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</si>
  <si>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</si>
  <si>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</si>
  <si>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</si>
  <si>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</si>
  <si>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</si>
  <si>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</si>
  <si>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</si>
  <si>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</si>
  <si>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</si>
  <si>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</si>
  <si>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</si>
  <si>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</si>
  <si>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</si>
  <si>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</si>
  <si>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</si>
  <si>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</si>
  <si>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</si>
  <si>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</si>
  <si>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</si>
  <si>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</si>
  <si>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</si>
  <si>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</si>
  <si>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</si>
  <si>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</si>
  <si>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</si>
  <si>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</si>
  <si>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</si>
  <si>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</si>
  <si>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</si>
  <si>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</si>
  <si>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</si>
  <si>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</si>
  <si>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</si>
  <si>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</si>
  <si>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</si>
  <si>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</si>
  <si>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</si>
  <si>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</si>
  <si>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</si>
  <si>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</si>
  <si>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</si>
  <si>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</si>
  <si>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</si>
  <si>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</si>
  <si>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</si>
  <si>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</si>
  <si>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</si>
  <si>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</si>
  <si>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</si>
  <si>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</si>
  <si>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</si>
  <si>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</si>
  <si>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</si>
  <si>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</si>
  <si>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</si>
  <si>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</si>
  <si>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</si>
  <si>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</si>
  <si>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</si>
  <si>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</si>
  <si>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</si>
  <si>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</si>
  <si>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</si>
  <si>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</si>
  <si>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</si>
  <si>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</si>
  <si>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</si>
  <si>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</si>
  <si>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</si>
  <si>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</si>
  <si>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</si>
  <si>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</si>
  <si>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</si>
  <si>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</si>
  <si>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</si>
  <si>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</si>
  <si>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</si>
  <si>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</si>
  <si>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</si>
  <si>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</si>
  <si>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</si>
  <si>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</si>
  <si>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</si>
  <si>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</si>
  <si>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</si>
  <si>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</si>
  <si>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</si>
  <si>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</si>
  <si>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</si>
  <si>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</si>
  <si>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</si>
  <si>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</si>
  <si>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</si>
  <si>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</si>
  <si>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</si>
  <si>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</si>
  <si>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</si>
  <si>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</si>
  <si>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</si>
  <si>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</si>
  <si>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</si>
  <si>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</si>
  <si>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</si>
  <si>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</si>
  <si>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</si>
  <si>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</si>
  <si>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</si>
  <si>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</si>
  <si>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</si>
  <si>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</si>
  <si>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</si>
  <si>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</si>
  <si>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</si>
  <si>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</si>
  <si>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</si>
  <si>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</si>
  <si>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</si>
  <si>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</si>
  <si>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</si>
  <si>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</si>
  <si>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</si>
  <si>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</si>
  <si>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</si>
  <si>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</si>
  <si>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</si>
  <si>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</si>
  <si>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</si>
  <si>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</si>
  <si>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</si>
  <si>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</si>
  <si>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</si>
  <si>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</si>
  <si>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</si>
  <si>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</si>
  <si>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</si>
  <si>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</si>
  <si>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</si>
  <si>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</si>
  <si>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</si>
  <si>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</si>
  <si>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</si>
  <si>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</si>
  <si>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</si>
  <si>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</si>
  <si>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</si>
  <si>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</si>
  <si>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</si>
  <si>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</si>
  <si>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</si>
  <si>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</si>
  <si>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</si>
  <si>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</si>
  <si>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</si>
  <si>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</si>
  <si>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</si>
  <si>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</si>
  <si>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</si>
  <si>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</si>
  <si>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</si>
  <si>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</si>
  <si>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</si>
  <si>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</si>
  <si>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</si>
  <si>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</si>
  <si>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</si>
  <si>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</si>
  <si>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</si>
  <si>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</si>
  <si>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</si>
  <si>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</si>
  <si>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</si>
  <si>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</si>
  <si>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</si>
  <si>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</si>
  <si>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</si>
  <si>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</si>
  <si>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</si>
  <si>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</si>
  <si>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</si>
  <si>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</si>
  <si>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</si>
  <si>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</si>
  <si>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</si>
  <si>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</si>
  <si>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</si>
  <si>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</si>
  <si>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</si>
  <si>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</si>
  <si>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</si>
  <si>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</si>
  <si>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</si>
  <si>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</si>
  <si>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</si>
  <si>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</si>
  <si>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</si>
  <si>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</si>
  <si>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</si>
  <si>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</si>
  <si>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</si>
  <si>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</si>
  <si>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</si>
  <si>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</si>
  <si>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</si>
  <si>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</si>
  <si>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</si>
  <si>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</si>
  <si>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</si>
  <si>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</si>
  <si>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</si>
  <si>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</si>
  <si>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</si>
  <si>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</si>
  <si>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</si>
  <si>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</si>
  <si>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</si>
  <si>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</si>
  <si>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</si>
  <si>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</si>
  <si>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</si>
  <si>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</si>
  <si>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</si>
  <si>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</si>
  <si>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</si>
  <si>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</si>
  <si>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</si>
  <si>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</si>
  <si>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</si>
  <si>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</si>
  <si>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</si>
  <si>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</si>
  <si>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</si>
  <si>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</si>
  <si>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</si>
  <si>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</si>
  <si>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</si>
  <si>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</si>
  <si>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</si>
  <si>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</si>
  <si>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</si>
  <si>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</si>
  <si>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</si>
  <si>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</si>
  <si>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</si>
  <si>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</si>
  <si>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</si>
  <si>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</si>
  <si>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</si>
  <si>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</si>
  <si>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</si>
  <si>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</si>
  <si>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</si>
  <si>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</si>
  <si>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</si>
  <si>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</si>
  <si>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</si>
  <si>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</si>
  <si>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</si>
  <si>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</si>
  <si>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</si>
  <si>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</si>
  <si>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</si>
  <si>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</si>
  <si>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</si>
  <si>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</si>
  <si>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</si>
  <si>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</si>
  <si>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</si>
  <si>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</si>
  <si>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</si>
  <si>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</si>
  <si>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</si>
  <si>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</si>
  <si>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</si>
  <si>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</si>
  <si>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</si>
  <si>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</si>
  <si>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</si>
  <si>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</si>
  <si>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</si>
  <si>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</si>
  <si>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</si>
  <si>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</si>
  <si>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</si>
  <si>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</si>
  <si>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</si>
  <si>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</si>
  <si>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</si>
  <si>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</si>
  <si>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</si>
  <si>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</si>
  <si>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</si>
  <si>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</si>
  <si>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</si>
  <si>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</si>
  <si>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</si>
  <si>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</si>
  <si>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</si>
  <si>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</si>
  <si>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</si>
  <si>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</si>
  <si>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</si>
  <si>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</si>
  <si>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</si>
  <si>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</si>
  <si>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</si>
  <si>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</si>
  <si>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</si>
  <si>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</si>
  <si>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</si>
  <si>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</si>
  <si>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</si>
  <si>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</si>
  <si>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</si>
  <si>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</si>
  <si>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</si>
  <si>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</si>
  <si>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</si>
  <si>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</si>
  <si>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</si>
  <si>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</si>
  <si>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</si>
  <si>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</si>
  <si>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</si>
  <si>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</si>
  <si>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</si>
  <si>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</si>
  <si>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</si>
  <si>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</si>
  <si>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</si>
  <si>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</si>
  <si>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</si>
  <si>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</si>
  <si>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</si>
  <si>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</si>
  <si>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</si>
  <si>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</si>
  <si>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</si>
  <si>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</si>
  <si>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</si>
  <si>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</si>
  <si>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</si>
  <si>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</si>
  <si>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</si>
  <si>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</si>
  <si>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</si>
  <si>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</si>
  <si>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</si>
  <si>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</si>
  <si>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</si>
  <si>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</si>
  <si>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</si>
  <si>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</si>
  <si>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</si>
  <si>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</si>
  <si>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</si>
  <si>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</si>
  <si>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</si>
  <si>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</si>
  <si>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</si>
  <si>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</si>
  <si>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</si>
  <si>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</si>
  <si>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</si>
  <si>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</si>
  <si>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</si>
  <si>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</si>
  <si>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</si>
  <si>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</si>
  <si>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</si>
  <si>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</si>
  <si>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</si>
  <si>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</si>
  <si>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</si>
  <si>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</si>
  <si>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</si>
  <si>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</si>
  <si>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</si>
  <si>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</si>
  <si>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</si>
  <si>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</si>
  <si>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</si>
  <si>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</si>
  <si>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</si>
  <si>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</si>
  <si>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</si>
  <si>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</si>
  <si>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</si>
  <si>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</si>
  <si>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</si>
  <si>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</si>
  <si>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</si>
  <si>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</si>
  <si>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</si>
  <si>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</si>
  <si>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</si>
  <si>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</si>
  <si>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</si>
  <si>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</si>
  <si>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</si>
  <si>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</si>
  <si>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</si>
  <si>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</si>
  <si>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</si>
  <si>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</si>
  <si>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</si>
  <si>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</si>
  <si>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</si>
  <si>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</si>
  <si>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</si>
  <si>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</si>
  <si>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</si>
  <si>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</si>
  <si>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</si>
  <si>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</si>
  <si>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</si>
  <si>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</si>
  <si>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</si>
  <si>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</si>
  <si>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</si>
  <si>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</si>
  <si>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</si>
  <si>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</si>
  <si>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</si>
  <si>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</si>
  <si>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</si>
  <si>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</si>
  <si>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</si>
  <si>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</si>
  <si>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</si>
  <si>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</si>
  <si>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</si>
  <si>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</si>
  <si>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</si>
  <si>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</si>
  <si>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</si>
  <si>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</si>
  <si>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</si>
  <si>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</si>
  <si>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</si>
  <si>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</si>
  <si>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</si>
  <si>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</si>
  <si>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</si>
  <si>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</si>
  <si>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</si>
  <si>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</si>
  <si>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</si>
  <si>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</si>
  <si>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</si>
  <si>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</si>
  <si>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</si>
  <si>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</si>
  <si>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</si>
  <si>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</si>
  <si>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</si>
  <si>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</si>
  <si>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</si>
  <si>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</si>
  <si>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</si>
  <si>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</si>
  <si>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</si>
  <si>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</si>
  <si>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</si>
  <si>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</si>
  <si>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</si>
  <si>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</si>
  <si>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</si>
  <si>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</si>
  <si>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</si>
  <si>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</si>
  <si>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</si>
  <si>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</si>
  <si>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</si>
  <si>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</si>
  <si>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</si>
  <si>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</si>
  <si>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</si>
  <si>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</si>
  <si>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</si>
  <si>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</si>
  <si>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</si>
  <si>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</si>
  <si>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</si>
  <si>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</si>
  <si>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</si>
  <si>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</si>
  <si>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</si>
  <si>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</si>
  <si>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</si>
  <si>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</si>
  <si>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</si>
  <si>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</si>
  <si>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</si>
  <si>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</si>
  <si>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</si>
  <si>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</si>
  <si>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</si>
  <si>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</si>
  <si>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</si>
  <si>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</si>
  <si>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</si>
  <si>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</si>
  <si>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</si>
  <si>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</si>
  <si>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</si>
  <si>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</si>
  <si>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</si>
  <si>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</si>
  <si>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</si>
  <si>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</si>
  <si>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</si>
  <si>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</si>
  <si>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</si>
  <si>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</si>
  <si>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</si>
  <si>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</si>
  <si>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</si>
  <si>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</si>
  <si>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</si>
  <si>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</si>
  <si>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</si>
  <si>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</si>
  <si>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</si>
  <si>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</si>
  <si>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</si>
  <si>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</si>
  <si>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</si>
  <si>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</si>
  <si>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</si>
  <si>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</si>
  <si>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</si>
  <si>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</si>
  <si>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</si>
  <si>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</si>
  <si>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</si>
  <si>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</si>
  <si>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</si>
  <si>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</si>
  <si>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</si>
  <si>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</si>
  <si>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</si>
  <si>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</si>
  <si>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</si>
  <si>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</si>
  <si>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</si>
  <si>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</si>
  <si>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</si>
  <si>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</si>
  <si>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</si>
  <si>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</si>
  <si>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</si>
  <si>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</si>
  <si>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</si>
  <si>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</si>
  <si>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</si>
  <si>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</si>
  <si>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</si>
  <si>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</si>
  <si>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</si>
  <si>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</si>
  <si>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</si>
  <si>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</si>
  <si>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</si>
  <si>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</si>
  <si>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</si>
  <si>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</si>
  <si>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</si>
  <si>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</si>
  <si>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</si>
  <si>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</si>
  <si>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</si>
  <si>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</si>
  <si>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</si>
  <si>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</si>
  <si>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</si>
  <si>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</si>
  <si>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</si>
  <si>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</si>
  <si>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</si>
  <si>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</si>
  <si>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</si>
  <si>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</si>
  <si>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</si>
  <si>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</si>
  <si>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</si>
  <si>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</si>
  <si>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</si>
  <si>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</si>
  <si>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</si>
  <si>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</si>
  <si>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</si>
  <si>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</si>
  <si>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</si>
  <si>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</si>
  <si>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</si>
  <si>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</si>
  <si>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</si>
  <si>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</si>
  <si>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</si>
  <si>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</si>
  <si>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</si>
  <si>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</si>
  <si>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</si>
  <si>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</si>
  <si>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</si>
  <si>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</si>
  <si>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</si>
  <si>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</si>
  <si>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</si>
  <si>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</si>
  <si>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</si>
  <si>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</si>
  <si>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</si>
  <si>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</si>
  <si>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</si>
  <si>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</si>
  <si>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</si>
  <si>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</si>
  <si>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</si>
  <si>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</si>
  <si>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</si>
  <si>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</si>
  <si>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</si>
  <si>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</si>
  <si>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</si>
  <si>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</si>
  <si>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</si>
  <si>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</si>
  <si>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</si>
  <si>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</si>
  <si>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</si>
  <si>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</si>
  <si>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</si>
  <si>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</si>
  <si>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</si>
  <si>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</si>
  <si>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</si>
  <si>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</si>
  <si>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</si>
  <si>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</si>
  <si>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</si>
  <si>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</si>
  <si>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</si>
  <si>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</si>
  <si>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</si>
  <si>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</si>
  <si>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</si>
  <si>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</si>
  <si>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</si>
  <si>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</si>
  <si>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</si>
  <si>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</si>
  <si>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</si>
  <si>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</si>
  <si>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</si>
  <si>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</si>
  <si>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</si>
  <si>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</si>
  <si>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</si>
  <si>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</si>
  <si>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</si>
  <si>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</si>
  <si>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</si>
  <si>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</si>
  <si>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</si>
  <si>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</si>
  <si>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</si>
  <si>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</si>
  <si>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</si>
  <si>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</si>
  <si>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</si>
  <si>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</si>
  <si>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</si>
  <si>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</si>
  <si>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</si>
  <si>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</si>
  <si>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</si>
  <si>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</si>
  <si>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</si>
  <si>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</si>
  <si>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</si>
  <si>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</si>
  <si>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</si>
  <si>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</si>
  <si>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</si>
  <si>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</si>
  <si>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</si>
  <si>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</si>
  <si>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</si>
  <si>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</si>
  <si>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</si>
  <si>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</si>
  <si>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</si>
  <si>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</si>
  <si>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</si>
  <si>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</si>
  <si>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</si>
  <si>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</si>
  <si>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</si>
  <si>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</si>
  <si>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</si>
  <si>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</si>
  <si>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</si>
  <si>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</si>
  <si>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</si>
  <si>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</si>
  <si>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</si>
  <si>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</si>
  <si>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</si>
  <si>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</si>
  <si>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</si>
  <si>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</si>
  <si>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</si>
  <si>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</si>
  <si>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</si>
  <si>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</si>
  <si>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</si>
  <si>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</si>
  <si>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</si>
  <si>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</si>
  <si>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</si>
  <si>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</si>
  <si>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</si>
  <si>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</si>
  <si>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</si>
  <si>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</si>
  <si>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</si>
  <si>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</si>
  <si>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</si>
  <si>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</si>
  <si>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</si>
  <si>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</si>
  <si>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</si>
  <si>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</si>
  <si>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</si>
  <si>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</si>
  <si>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</si>
  <si>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</si>
  <si>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</si>
  <si>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</si>
  <si>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</si>
  <si>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</si>
  <si>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</si>
  <si>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</si>
  <si>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</si>
  <si>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</si>
  <si>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</si>
  <si>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</si>
  <si>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</si>
  <si>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</si>
  <si>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</si>
  <si>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</si>
  <si>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</si>
  <si>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</si>
  <si>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</si>
  <si>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</si>
  <si>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</si>
  <si>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</si>
  <si>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</si>
  <si>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</si>
  <si>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</si>
  <si>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</si>
  <si>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</si>
  <si>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</si>
  <si>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</si>
  <si>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</si>
  <si>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</si>
  <si>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</si>
  <si>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</si>
  <si>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</si>
  <si>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</si>
  <si>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</si>
  <si>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</si>
  <si>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</si>
  <si>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</si>
  <si>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</si>
  <si>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</si>
  <si>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</si>
  <si>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</si>
  <si>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</si>
  <si>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</si>
  <si>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</si>
  <si>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</si>
  <si>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</si>
  <si>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</si>
  <si>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</si>
  <si>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</si>
  <si>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</si>
  <si>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</si>
  <si>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</si>
  <si>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</si>
  <si>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</si>
  <si>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</si>
  <si>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</si>
  <si>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</si>
  <si>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</si>
  <si>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</si>
  <si>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</si>
  <si>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</si>
  <si>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</si>
  <si>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</si>
  <si>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</si>
  <si>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</si>
  <si>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</si>
  <si>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</si>
  <si>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</si>
  <si>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</si>
  <si>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</si>
  <si>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</si>
  <si>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</si>
  <si>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</si>
  <si>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</si>
  <si>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</si>
  <si>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</si>
  <si>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</si>
  <si>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</si>
  <si>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</si>
  <si>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</si>
  <si>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</si>
  <si>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</si>
  <si>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</si>
  <si>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</si>
  <si>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</si>
  <si>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</si>
  <si>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</si>
  <si>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</si>
  <si>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</si>
  <si>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</si>
  <si>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</si>
  <si>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</si>
  <si>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</si>
  <si>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</si>
  <si>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</si>
  <si>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</si>
  <si>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</si>
  <si>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</si>
  <si>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</si>
  <si>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</si>
  <si>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</si>
  <si>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</si>
  <si>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</si>
  <si>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</si>
  <si>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</si>
  <si>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</si>
  <si>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</si>
  <si>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</si>
  <si>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</si>
  <si>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</si>
  <si>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</si>
  <si>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</si>
  <si>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</si>
  <si>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</si>
  <si>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</si>
  <si>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</si>
  <si>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</si>
  <si>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</si>
  <si>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</si>
  <si>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</si>
  <si>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</si>
  <si>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</si>
  <si>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</si>
  <si>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</si>
  <si>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</si>
  <si>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</si>
  <si>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</si>
  <si>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</si>
  <si>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</si>
  <si>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</si>
  <si>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</si>
  <si>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</si>
  <si>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</si>
  <si>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</si>
  <si>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</si>
  <si>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</si>
  <si>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</si>
  <si>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</si>
  <si>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</si>
  <si>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</si>
  <si>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</si>
  <si>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</si>
  <si>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</si>
  <si>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</si>
  <si>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</si>
  <si>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</si>
  <si>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</si>
  <si>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</si>
  <si>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</si>
  <si>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</si>
  <si>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</si>
  <si>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</si>
  <si>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</si>
  <si>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</si>
  <si>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</si>
  <si>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</si>
  <si>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</si>
  <si>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</si>
  <si>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</si>
  <si>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</si>
  <si>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</si>
  <si>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</si>
  <si>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</si>
  <si>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</si>
  <si>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</si>
  <si>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</si>
  <si>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</si>
  <si>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</si>
  <si>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</si>
  <si>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</si>
  <si>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</si>
  <si>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</si>
  <si>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</si>
  <si>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</si>
  <si>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</si>
  <si>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</si>
  <si>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</si>
  <si>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</si>
  <si>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</si>
  <si>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</si>
  <si>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</si>
  <si>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</si>
  <si>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</si>
  <si>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</si>
  <si>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</si>
  <si>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</si>
  <si>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</si>
  <si>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</si>
  <si>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</si>
  <si>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</si>
  <si>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</si>
  <si>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</si>
  <si>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</si>
  <si>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</si>
  <si>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</si>
  <si>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</si>
  <si>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</si>
  <si>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</si>
  <si>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</si>
  <si>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</si>
  <si>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</si>
  <si>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</si>
  <si>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</si>
  <si>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</si>
  <si>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</si>
  <si>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</si>
  <si>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</si>
  <si>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</si>
  <si>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</si>
  <si>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</si>
  <si>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</si>
  <si>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</si>
  <si>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</si>
  <si>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</si>
  <si>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</si>
  <si>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</si>
  <si>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</si>
  <si>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</si>
  <si>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</si>
  <si>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</si>
  <si>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</si>
  <si>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</si>
  <si>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</si>
  <si>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</si>
  <si>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</si>
  <si>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</si>
  <si>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</si>
  <si>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</si>
  <si>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</si>
  <si>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</si>
  <si>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</si>
  <si>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</si>
  <si>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</si>
  <si>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</si>
  <si>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</si>
  <si>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</si>
  <si>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</si>
  <si>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</si>
  <si>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</si>
  <si>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</si>
  <si>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</si>
  <si>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</si>
  <si>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</si>
  <si>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</si>
  <si>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</si>
  <si>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</si>
  <si>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</si>
  <si>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</si>
  <si>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</si>
  <si>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</si>
  <si>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</si>
  <si>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</si>
  <si>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</si>
  <si>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</si>
  <si>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</si>
  <si>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</si>
  <si>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</si>
  <si>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</si>
  <si>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</si>
  <si>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</si>
  <si>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</si>
  <si>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</si>
  <si>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</si>
  <si>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</si>
  <si>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</si>
  <si>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</si>
  <si>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</si>
  <si>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</si>
  <si>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</si>
  <si>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</si>
  <si>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</si>
  <si>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</si>
  <si>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</si>
  <si>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</si>
  <si>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</si>
  <si>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</si>
  <si>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</si>
  <si>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</si>
  <si>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</si>
  <si>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</si>
  <si>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</si>
  <si>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</si>
  <si>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</si>
  <si>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</si>
  <si>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</si>
  <si>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</si>
  <si>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</si>
  <si>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</si>
  <si>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</si>
  <si>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</si>
  <si>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</si>
  <si>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</si>
  <si>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</si>
  <si>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</si>
  <si>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</si>
  <si>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</si>
  <si>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</si>
  <si>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</si>
  <si>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</si>
  <si>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</si>
  <si>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</si>
  <si>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</si>
  <si>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</si>
  <si>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</si>
  <si>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</si>
  <si>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</si>
  <si>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</si>
  <si>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</si>
  <si>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</si>
  <si>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</si>
  <si>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</si>
  <si>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</si>
  <si>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</si>
  <si>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</si>
  <si>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</si>
  <si>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</si>
  <si>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</si>
  <si>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</si>
  <si>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</si>
  <si>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</si>
  <si>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</si>
  <si>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</si>
  <si>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</si>
  <si>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</si>
  <si>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</si>
  <si>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</si>
  <si>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</si>
  <si>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</si>
  <si>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</si>
  <si>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</si>
  <si>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</si>
  <si>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</si>
  <si>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</si>
  <si>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</si>
  <si>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</si>
  <si>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</si>
  <si>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</si>
  <si>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</si>
  <si>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</si>
  <si>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</si>
  <si>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</si>
  <si>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</si>
  <si>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</si>
  <si>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</si>
  <si>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</si>
  <si>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</si>
  <si>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</si>
  <si>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</si>
  <si>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</si>
  <si>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</si>
  <si>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</si>
  <si>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</si>
  <si>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</si>
  <si>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</si>
  <si>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</si>
  <si>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</si>
  <si>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</si>
  <si>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</si>
  <si>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</si>
  <si>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</si>
  <si>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</si>
  <si>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</si>
  <si>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</si>
  <si>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</si>
  <si>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</si>
  <si>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</si>
  <si>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</si>
  <si>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</si>
  <si>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</si>
  <si>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</si>
  <si>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</si>
  <si>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</si>
  <si>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</si>
  <si>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</si>
  <si>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</si>
  <si>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</si>
  <si>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</si>
  <si>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</si>
  <si>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</si>
  <si>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</si>
  <si>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</si>
  <si>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</si>
  <si>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</si>
  <si>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</si>
  <si>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</si>
  <si>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</si>
  <si>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</si>
  <si>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</si>
  <si>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</si>
  <si>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</si>
  <si>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</si>
  <si>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</si>
  <si>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</si>
  <si>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</si>
  <si>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</si>
  <si>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</si>
  <si>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</si>
  <si>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</si>
  <si>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</si>
  <si>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</si>
  <si>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</si>
  <si>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</si>
  <si>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</si>
  <si>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</si>
  <si>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</si>
  <si>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</si>
  <si>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</si>
  <si>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</si>
  <si>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</si>
  <si>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</si>
  <si>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</si>
  <si>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</si>
  <si>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</si>
  <si>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</si>
  <si>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</si>
  <si>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</si>
  <si>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</si>
  <si>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</si>
  <si>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</si>
  <si>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</si>
  <si>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</si>
  <si>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</si>
  <si>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</si>
  <si>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</si>
  <si>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</si>
  <si>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</si>
  <si>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</si>
  <si>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</si>
  <si>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</si>
  <si>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</si>
  <si>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</si>
  <si>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</si>
  <si>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</si>
  <si>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</si>
  <si>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</si>
  <si>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</si>
  <si>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</si>
  <si>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</si>
  <si>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</si>
  <si>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</si>
  <si>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</si>
  <si>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</si>
  <si>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</si>
  <si>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</si>
  <si>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</si>
  <si>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</si>
  <si>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</si>
  <si>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</si>
  <si>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</si>
  <si>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</si>
  <si>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</si>
  <si>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</si>
  <si>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</si>
  <si>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</si>
  <si>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</si>
  <si>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</si>
  <si>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</si>
  <si>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</si>
  <si>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</si>
  <si>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</si>
  <si>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</si>
  <si>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</si>
  <si>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</si>
  <si>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</si>
  <si>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</si>
  <si>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</si>
  <si>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</si>
  <si>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</si>
  <si>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</si>
  <si>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</si>
  <si>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</si>
  <si>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</si>
  <si>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</si>
  <si>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</si>
  <si>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</si>
  <si>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</si>
  <si>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</si>
  <si>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</si>
  <si>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</si>
  <si>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</si>
  <si>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</si>
  <si>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</si>
  <si>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</si>
  <si>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</si>
  <si>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</si>
  <si>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</si>
  <si>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</si>
  <si>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</si>
  <si>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</si>
  <si>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</si>
  <si>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</si>
  <si>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</si>
  <si>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</si>
  <si>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</si>
  <si>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</si>
  <si>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</si>
  <si>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</si>
  <si>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</si>
  <si>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</si>
  <si>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</si>
  <si>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</si>
  <si>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</si>
  <si>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</si>
  <si>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</si>
  <si>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</si>
  <si>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</si>
  <si>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</si>
  <si>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</si>
  <si>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</si>
  <si>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</si>
  <si>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</si>
  <si>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</si>
  <si>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</si>
  <si>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</si>
  <si>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</si>
  <si>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</si>
  <si>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</si>
  <si>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</si>
  <si>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</si>
  <si>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</si>
  <si>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</si>
  <si>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</si>
  <si>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</si>
  <si>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</si>
  <si>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</si>
  <si>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</si>
  <si>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</si>
  <si>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</si>
  <si>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</si>
  <si>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</si>
  <si>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</si>
  <si>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</si>
  <si>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</si>
  <si>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</si>
  <si>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</si>
  <si>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</si>
  <si>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</si>
  <si>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</si>
  <si>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</si>
  <si>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</si>
  <si>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</si>
  <si>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</si>
  <si>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</si>
  <si>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</si>
  <si>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</si>
  <si>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</si>
  <si>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</si>
  <si>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</si>
  <si>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</si>
  <si>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</si>
  <si>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</si>
  <si>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</si>
  <si>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</si>
  <si>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</si>
  <si>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</si>
  <si>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</si>
  <si>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</si>
  <si>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</si>
  <si>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</si>
  <si>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</si>
  <si>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</si>
  <si>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</si>
  <si>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</si>
  <si>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</si>
  <si>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</si>
  <si>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</si>
  <si>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</si>
  <si>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</si>
  <si>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</si>
  <si>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</si>
  <si>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</si>
  <si>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</si>
  <si>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</si>
  <si>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</si>
  <si>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</si>
  <si>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</si>
  <si>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</si>
  <si>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</si>
  <si>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</si>
  <si>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</si>
  <si>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</si>
  <si>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</si>
  <si>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</si>
  <si>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</si>
  <si>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</si>
  <si>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</si>
  <si>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</si>
  <si>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</si>
  <si>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</si>
  <si>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</si>
  <si>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</si>
  <si>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</si>
  <si>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</si>
  <si>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</si>
  <si>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</si>
  <si>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</si>
  <si>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</si>
  <si>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</si>
  <si>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</si>
  <si>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</si>
  <si>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</si>
  <si>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</si>
  <si>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</si>
  <si>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</si>
  <si>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</si>
  <si>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</si>
  <si>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</si>
  <si>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</si>
  <si>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</si>
  <si>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</si>
  <si>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</si>
  <si>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</si>
  <si>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</si>
  <si>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</si>
  <si>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</si>
  <si>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</si>
  <si>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</si>
  <si>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</si>
  <si>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</si>
  <si>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</si>
  <si>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</si>
  <si>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</si>
  <si>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</si>
  <si>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</si>
  <si>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</si>
  <si>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</si>
  <si>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</si>
  <si>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</si>
  <si>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</si>
  <si>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</si>
  <si>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</si>
  <si>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</si>
  <si>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</si>
  <si>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</si>
  <si>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</si>
  <si>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</si>
  <si>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</si>
  <si>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</si>
  <si>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</si>
  <si>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</si>
  <si>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</si>
  <si>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</si>
  <si>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</si>
  <si>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</si>
  <si>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</si>
  <si>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</si>
  <si>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</si>
  <si>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</si>
  <si>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</si>
  <si>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</si>
  <si>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</si>
  <si>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</si>
  <si>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</si>
  <si>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</si>
  <si>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</si>
  <si>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</si>
  <si>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</si>
  <si>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</si>
  <si>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</si>
  <si>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</si>
  <si>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</si>
  <si>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</si>
  <si>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</si>
  <si>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</si>
  <si>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</si>
  <si>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</si>
  <si>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</si>
  <si>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</si>
  <si>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</si>
  <si>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</si>
  <si>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</si>
  <si>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</si>
  <si>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</si>
  <si>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</si>
  <si>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</si>
  <si>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</si>
  <si>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</si>
  <si>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</si>
  <si>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</si>
  <si>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</si>
  <si>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</si>
  <si>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</si>
  <si>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</si>
  <si>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</si>
  <si>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</si>
  <si>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</si>
  <si>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</si>
  <si>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</si>
  <si>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</si>
  <si>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</si>
  <si>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</si>
  <si>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</si>
  <si>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</si>
  <si>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</si>
  <si>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</si>
  <si>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</si>
  <si>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</si>
  <si>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</si>
  <si>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</si>
  <si>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</si>
  <si>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</si>
  <si>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</si>
  <si>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</si>
  <si>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</si>
  <si>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</si>
  <si>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</si>
  <si>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</si>
  <si>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</si>
  <si>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</si>
  <si>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</si>
  <si>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</si>
  <si>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</si>
  <si>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</si>
  <si>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</si>
  <si>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</si>
  <si>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</si>
  <si>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</si>
  <si>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</si>
  <si>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</si>
  <si>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</si>
  <si>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</si>
  <si>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</si>
  <si>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</si>
  <si>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</si>
  <si>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</si>
  <si>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</si>
  <si>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</si>
  <si>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</si>
  <si>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</si>
  <si>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</si>
  <si>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</si>
  <si>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</si>
  <si>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</si>
  <si>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</si>
  <si>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</si>
  <si>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</si>
  <si>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</si>
  <si>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</si>
  <si>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</si>
  <si>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</si>
  <si>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</si>
  <si>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</si>
  <si>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</si>
  <si>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</si>
  <si>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</si>
  <si>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</si>
  <si>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</si>
  <si>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</si>
  <si>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</si>
  <si>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</si>
  <si>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</si>
  <si>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</si>
  <si>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</si>
  <si>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</si>
  <si>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</si>
  <si>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</si>
  <si>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</si>
  <si>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</si>
  <si>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</si>
  <si>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</si>
  <si>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</si>
  <si>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</si>
  <si>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</si>
  <si>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</si>
  <si>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</si>
  <si>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</si>
  <si>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</si>
  <si>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</si>
  <si>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</si>
  <si>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</si>
  <si>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</si>
  <si>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</si>
  <si>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</si>
  <si>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</si>
  <si>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</si>
  <si>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</si>
  <si>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</si>
  <si>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</si>
  <si>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</si>
  <si>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</si>
  <si>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</si>
  <si>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</si>
  <si>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</si>
  <si>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</si>
  <si>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</si>
  <si>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</si>
  <si>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</si>
  <si>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</si>
  <si>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</si>
  <si>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</si>
  <si>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</si>
  <si>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</si>
  <si>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</si>
  <si>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</si>
  <si>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</si>
  <si>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</si>
  <si>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</si>
  <si>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</si>
  <si>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</si>
  <si>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</si>
  <si>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</si>
  <si>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</si>
  <si>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</si>
  <si>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</si>
  <si>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</si>
  <si>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</si>
  <si>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</si>
  <si>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</si>
  <si>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</si>
  <si>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</si>
  <si>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</si>
  <si>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</si>
  <si>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</si>
  <si>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</si>
  <si>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</si>
  <si>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</si>
  <si>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</si>
  <si>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</si>
  <si>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</si>
  <si>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</si>
  <si>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</si>
  <si>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</si>
  <si>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</si>
  <si>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</si>
  <si>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</si>
  <si>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</si>
  <si>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</si>
  <si>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</si>
  <si>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</si>
  <si>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</si>
  <si>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</si>
  <si>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</si>
  <si>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</si>
  <si>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</si>
  <si>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</si>
  <si>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</si>
  <si>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</si>
  <si>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</si>
  <si>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</si>
  <si>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</si>
  <si>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</si>
  <si>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</si>
  <si>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</si>
  <si>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</si>
  <si>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</si>
  <si>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</si>
  <si>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</si>
  <si>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</si>
  <si>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</si>
  <si>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</si>
  <si>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</si>
  <si>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</si>
  <si>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</si>
  <si>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</si>
  <si>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</si>
  <si>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</si>
  <si>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</si>
  <si>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</si>
  <si>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</si>
  <si>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</si>
  <si>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</si>
  <si>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</si>
  <si>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</si>
  <si>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</si>
  <si>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</si>
  <si>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</si>
  <si>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</si>
  <si>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</si>
  <si>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</si>
  <si>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</si>
  <si>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</si>
  <si>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</si>
  <si>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</si>
  <si>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</si>
  <si>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</si>
  <si>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</si>
  <si>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</si>
  <si>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</si>
  <si>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</si>
  <si>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</si>
  <si>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</si>
  <si>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</si>
  <si>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</si>
  <si>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</si>
  <si>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</si>
  <si>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</si>
  <si>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</si>
  <si>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</si>
  <si>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</si>
  <si>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</si>
  <si>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</si>
  <si>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</si>
  <si>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</si>
  <si>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</si>
  <si>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</si>
  <si>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</si>
  <si>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</si>
  <si>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</si>
  <si>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</si>
  <si>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</si>
  <si>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</si>
  <si>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</si>
  <si>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</si>
  <si>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</si>
  <si>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</si>
  <si>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</si>
  <si>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</si>
  <si>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</si>
  <si>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</si>
  <si>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</si>
  <si>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</si>
  <si>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</si>
  <si>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</si>
  <si>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</si>
  <si>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</si>
  <si>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</si>
  <si>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</si>
  <si>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</si>
  <si>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</si>
  <si>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</si>
  <si>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</si>
  <si>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</si>
  <si>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</si>
  <si>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</si>
  <si>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</si>
  <si>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</si>
  <si>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</si>
  <si>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</si>
  <si>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</si>
  <si>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</si>
  <si>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</si>
  <si>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</si>
  <si>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</si>
  <si>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</si>
  <si>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</si>
  <si>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</si>
  <si>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</si>
  <si>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</si>
  <si>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</si>
  <si>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</si>
  <si>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</si>
  <si>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</si>
  <si>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</si>
  <si>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</si>
  <si>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</si>
  <si>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</si>
  <si>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</si>
  <si>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</si>
  <si>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</si>
  <si>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</si>
  <si>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</si>
  <si>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</si>
  <si>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</si>
  <si>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</si>
  <si>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</si>
  <si>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</si>
  <si>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</si>
  <si>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</si>
  <si>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</si>
  <si>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</si>
  <si>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</si>
  <si>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</si>
  <si>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</si>
  <si>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</si>
  <si>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</si>
  <si>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</si>
  <si>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</si>
  <si>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</si>
  <si>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</si>
  <si>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</si>
  <si>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</si>
  <si>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</si>
  <si>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</si>
  <si>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</si>
  <si>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</si>
  <si>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</si>
  <si>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</si>
  <si>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</si>
  <si>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</si>
  <si>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</si>
  <si>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</si>
  <si>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</si>
  <si>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</si>
  <si>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</si>
  <si>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</si>
  <si>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</si>
  <si>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</si>
  <si>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</si>
  <si>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</si>
  <si>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</si>
  <si>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</si>
  <si>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</si>
  <si>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</si>
  <si>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</si>
  <si>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</si>
  <si>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</si>
  <si>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</si>
  <si>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</si>
  <si>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</si>
  <si>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</si>
  <si>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</si>
  <si>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</si>
  <si>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</si>
  <si>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</si>
  <si>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</si>
  <si>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</si>
  <si>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</si>
  <si>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</si>
  <si>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</si>
  <si>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</si>
  <si>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</si>
  <si>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</si>
  <si>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</si>
  <si>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</si>
  <si>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</si>
  <si>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</si>
  <si>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</si>
  <si>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</si>
  <si>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</si>
  <si>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</si>
  <si>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</si>
  <si>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</si>
  <si>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</si>
  <si>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</si>
  <si>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</si>
  <si>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</si>
  <si>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</si>
  <si>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</si>
  <si>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</si>
  <si>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</si>
  <si>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</si>
  <si>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</si>
  <si>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</si>
  <si>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</si>
  <si>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</si>
  <si>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</si>
  <si>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</si>
  <si>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</si>
  <si>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</si>
  <si>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</si>
  <si>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</si>
  <si>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</si>
  <si>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</si>
  <si>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</si>
  <si>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</si>
  <si>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</si>
  <si>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</si>
  <si>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</si>
  <si>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</si>
  <si>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</si>
  <si>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</si>
  <si>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</si>
  <si>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</si>
  <si>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</si>
  <si>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</si>
  <si>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</si>
  <si>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</si>
  <si>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</si>
  <si>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</si>
  <si>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</si>
  <si>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</si>
  <si>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</si>
  <si>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</si>
  <si>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</si>
  <si>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</si>
  <si>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</si>
  <si>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</si>
  <si>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</si>
  <si>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</si>
  <si>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</si>
  <si>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</si>
  <si>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</si>
  <si>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</si>
  <si>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</si>
  <si>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</si>
  <si>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</si>
  <si>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</si>
  <si>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</si>
  <si>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</si>
  <si>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</si>
  <si>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</si>
  <si>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</si>
  <si>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</si>
  <si>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</si>
  <si>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</si>
  <si>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</si>
  <si>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</si>
  <si>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</si>
  <si>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</si>
  <si>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</si>
  <si>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</si>
  <si>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</si>
  <si>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</si>
  <si>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</si>
  <si>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</si>
  <si>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</si>
  <si>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</si>
  <si>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</si>
  <si>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</si>
  <si>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</si>
  <si>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</si>
  <si>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</si>
  <si>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</si>
  <si>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</si>
  <si>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</si>
  <si>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</si>
  <si>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</si>
  <si>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</si>
  <si>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</si>
  <si>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</si>
  <si>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</si>
  <si>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</si>
  <si>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</si>
  <si>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</si>
  <si>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</si>
  <si>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</si>
  <si>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</si>
  <si>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</si>
  <si>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</si>
  <si>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</si>
  <si>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</si>
  <si>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</si>
  <si>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</si>
  <si>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</si>
  <si>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</si>
  <si>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</si>
  <si>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</si>
  <si>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</si>
  <si>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</si>
  <si>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</si>
  <si>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</si>
  <si>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</si>
  <si>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</si>
  <si>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</si>
  <si>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</si>
  <si>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</si>
  <si>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</si>
  <si>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</si>
  <si>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</si>
  <si>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</si>
  <si>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</si>
  <si>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</si>
  <si>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</si>
  <si>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</si>
  <si>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</si>
  <si>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</si>
  <si>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</si>
  <si>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</si>
  <si>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</si>
  <si>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</si>
  <si>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</si>
  <si>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</si>
  <si>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</si>
  <si>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</si>
  <si>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</si>
  <si>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</si>
  <si>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</si>
  <si>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</si>
  <si>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</si>
  <si>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</si>
  <si>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</si>
  <si>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</si>
  <si>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</si>
  <si>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</si>
  <si>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</si>
  <si>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</si>
  <si>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</si>
  <si>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</si>
  <si>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</si>
  <si>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</si>
  <si>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</si>
  <si>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</si>
  <si>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</si>
  <si>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</si>
  <si>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</si>
  <si>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</si>
  <si>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</si>
  <si>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</si>
  <si>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</si>
  <si>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</si>
  <si>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</si>
  <si>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</si>
  <si>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</si>
  <si>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</si>
  <si>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</si>
  <si>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</si>
  <si>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</si>
  <si>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</si>
  <si>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</si>
  <si>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</si>
  <si>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</si>
  <si>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</si>
  <si>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</si>
  <si>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</si>
  <si>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</si>
  <si>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</si>
  <si>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</si>
  <si>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</si>
  <si>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</si>
  <si>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</si>
  <si>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</si>
  <si>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</si>
  <si>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</si>
  <si>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</si>
  <si>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</si>
  <si>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</si>
  <si>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</si>
  <si>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</si>
  <si>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</si>
  <si>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</si>
  <si>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</si>
  <si>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</si>
  <si>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</si>
  <si>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</si>
  <si>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</si>
  <si>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</si>
  <si>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</si>
  <si>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</si>
  <si>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</si>
  <si>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</si>
  <si>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</si>
  <si>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</si>
  <si>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</si>
  <si>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</si>
  <si>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</si>
  <si>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</si>
  <si>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</si>
  <si>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</si>
  <si>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</si>
  <si>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</si>
  <si>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</si>
  <si>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</si>
  <si>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</si>
  <si>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</si>
  <si>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</si>
  <si>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</si>
  <si>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</si>
  <si>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</si>
  <si>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</si>
  <si>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</si>
  <si>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</si>
  <si>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</si>
  <si>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</si>
  <si>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</si>
  <si>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</si>
  <si>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</si>
  <si>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</si>
  <si>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</si>
  <si>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</si>
  <si>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</si>
  <si>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</si>
  <si>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</si>
  <si>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</si>
  <si>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</si>
  <si>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</si>
  <si>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</si>
  <si>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</si>
  <si>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</si>
  <si>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</si>
  <si>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</si>
  <si>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</si>
  <si>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</si>
  <si>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</si>
  <si>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</si>
  <si>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</si>
  <si>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</si>
  <si>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</si>
  <si>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</si>
  <si>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</si>
  <si>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</si>
  <si>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</si>
  <si>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</si>
  <si>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</si>
  <si>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</si>
  <si>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</si>
  <si>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</si>
  <si>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</si>
  <si>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</si>
  <si>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</si>
  <si>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</si>
  <si>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</si>
  <si>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</si>
  <si>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</si>
  <si>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</si>
  <si>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</si>
  <si>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</si>
  <si>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</si>
  <si>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</si>
  <si>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</si>
  <si>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</si>
  <si>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</si>
  <si>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</si>
  <si>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</si>
  <si>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</si>
  <si>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</si>
  <si>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</si>
  <si>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</si>
  <si>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</si>
  <si>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</si>
  <si>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</si>
  <si>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</si>
  <si>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</si>
  <si>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</si>
  <si>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</si>
  <si>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</si>
  <si>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</si>
  <si>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</si>
  <si>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</si>
  <si>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</si>
  <si>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</si>
  <si>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</si>
  <si>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</si>
  <si>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</si>
  <si>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</si>
  <si>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</si>
  <si>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</si>
  <si>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</si>
  <si>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</si>
  <si>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</si>
  <si>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</si>
  <si>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</si>
  <si>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</si>
  <si>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</si>
  <si>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</si>
  <si>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</si>
  <si>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</si>
  <si>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</si>
  <si>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</si>
  <si>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</si>
  <si>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</si>
  <si>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</si>
  <si>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</si>
  <si>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</si>
  <si>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</si>
  <si>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</si>
  <si>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</si>
  <si>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</si>
  <si>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</si>
  <si>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</si>
  <si>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</si>
  <si>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</si>
  <si>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</si>
  <si>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</si>
  <si>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</si>
  <si>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</si>
  <si>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</si>
  <si>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</si>
  <si>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</si>
  <si>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</si>
  <si>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</si>
  <si>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</si>
  <si>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</si>
  <si>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</si>
  <si>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</si>
  <si>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</si>
  <si>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</si>
  <si>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</si>
  <si>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</si>
  <si>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</si>
  <si>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</si>
  <si>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</si>
  <si>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</si>
  <si>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</si>
  <si>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</si>
  <si>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</si>
  <si>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</si>
  <si>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</si>
  <si>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</si>
  <si>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</si>
  <si>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</si>
  <si>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</si>
  <si>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</si>
  <si>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</si>
  <si>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</si>
  <si>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</si>
  <si>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</si>
  <si>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</si>
  <si>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</si>
  <si>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</si>
  <si>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</si>
  <si>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</si>
  <si>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</si>
  <si>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</si>
  <si>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</si>
  <si>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</si>
  <si>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</si>
  <si>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</si>
  <si>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</si>
  <si>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</si>
  <si>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</si>
  <si>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</si>
  <si>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</si>
  <si>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</si>
  <si>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</si>
  <si>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</si>
  <si>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</si>
  <si>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</si>
  <si>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</si>
  <si>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</si>
  <si>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</si>
  <si>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</si>
  <si>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</si>
  <si>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</si>
  <si>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</si>
  <si>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</si>
  <si>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</si>
  <si>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</si>
  <si>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</si>
  <si>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</si>
  <si>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</si>
  <si>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</si>
  <si>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</si>
  <si>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</si>
  <si>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</si>
  <si>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</si>
  <si>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</si>
  <si>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</si>
  <si>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</si>
  <si>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</si>
  <si>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</si>
  <si>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</si>
  <si>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</si>
  <si>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</si>
  <si>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</si>
  <si>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</si>
  <si>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</si>
  <si>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</si>
  <si>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</si>
  <si>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</si>
  <si>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</si>
  <si>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</si>
  <si>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</si>
  <si>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</si>
  <si>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</si>
  <si>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</si>
  <si>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</si>
  <si>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</si>
  <si>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</si>
  <si>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</si>
  <si>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</si>
  <si>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</si>
  <si>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</si>
  <si>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</si>
  <si>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</si>
  <si>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</si>
  <si>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</si>
  <si>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</si>
  <si>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</si>
  <si>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</si>
  <si>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</si>
  <si>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</si>
  <si>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</si>
  <si>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</si>
  <si>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</si>
  <si>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</si>
  <si>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</si>
  <si>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</si>
  <si>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</si>
  <si>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</si>
  <si>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</si>
  <si>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</si>
  <si>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</si>
  <si>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</si>
  <si>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</si>
  <si>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</si>
  <si>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</si>
  <si>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</si>
  <si>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</si>
  <si>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</si>
  <si>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</si>
  <si>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</si>
  <si>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</si>
  <si>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</si>
  <si>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</si>
  <si>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</si>
  <si>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</si>
  <si>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</si>
  <si>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</si>
  <si>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</si>
  <si>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</si>
  <si>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</si>
  <si>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</si>
  <si>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</si>
  <si>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</si>
  <si>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</si>
  <si>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</si>
  <si>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</si>
  <si>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</si>
  <si>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</si>
  <si>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</si>
  <si>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</si>
  <si>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</si>
  <si>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</si>
  <si>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</si>
  <si>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</si>
  <si>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</si>
  <si>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</si>
  <si>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</si>
  <si>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</si>
  <si>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</si>
  <si>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</si>
  <si>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</si>
  <si>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</si>
  <si>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</si>
  <si>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</si>
  <si>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</si>
  <si>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</si>
  <si>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</si>
  <si>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</si>
  <si>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</si>
  <si>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</si>
  <si>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</si>
  <si>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</si>
  <si>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</si>
  <si>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</si>
  <si>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</si>
  <si>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</si>
  <si>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</si>
  <si>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</si>
  <si>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</si>
  <si>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</si>
  <si>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</si>
  <si>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</si>
  <si>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</si>
  <si>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</si>
  <si>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</si>
  <si>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</si>
  <si>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</si>
  <si>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</si>
  <si>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</si>
  <si>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</si>
  <si>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</si>
  <si>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</si>
  <si>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</si>
  <si>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</si>
  <si>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</si>
  <si>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</si>
  <si>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</si>
  <si>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</si>
  <si>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</si>
  <si>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</si>
  <si>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</si>
  <si>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</si>
  <si>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</si>
  <si>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</si>
  <si>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</si>
  <si>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</si>
  <si>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</si>
  <si>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</si>
  <si>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</si>
  <si>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</si>
  <si>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</si>
  <si>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</si>
  <si>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</si>
  <si>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</si>
  <si>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</si>
  <si>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</si>
  <si>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</si>
  <si>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</si>
  <si>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</si>
  <si>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</si>
  <si>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</si>
  <si>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</si>
  <si>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</si>
  <si>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</si>
  <si>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</si>
  <si>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</si>
  <si>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</si>
  <si>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</si>
  <si>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</si>
  <si>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</si>
  <si>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</si>
  <si>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</si>
  <si>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</si>
  <si>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</si>
  <si>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</si>
  <si>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</si>
  <si>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</si>
  <si>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</si>
  <si>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</si>
  <si>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</si>
  <si>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</si>
  <si>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</si>
  <si>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</si>
  <si>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</si>
  <si>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</si>
  <si>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</si>
  <si>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</si>
  <si>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</si>
  <si>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</si>
  <si>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</si>
  <si>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</si>
  <si>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</si>
  <si>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</si>
  <si>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</si>
  <si>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</si>
  <si>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</si>
  <si>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</si>
  <si>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</si>
  <si>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</si>
  <si>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</si>
  <si>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</si>
  <si>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</si>
  <si>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</si>
  <si>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</si>
  <si>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</si>
  <si>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</si>
  <si>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</si>
  <si>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</si>
  <si>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</si>
  <si>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</si>
  <si>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</si>
  <si>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</si>
  <si>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</si>
  <si>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</si>
  <si>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</si>
  <si>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</si>
  <si>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</si>
  <si>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</si>
  <si>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</si>
  <si>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</si>
  <si>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</si>
  <si>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</si>
  <si>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</si>
  <si>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</si>
  <si>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</si>
  <si>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</si>
  <si>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</si>
  <si>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</si>
  <si>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</si>
  <si>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</si>
  <si>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</si>
  <si>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</si>
  <si>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</si>
  <si>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</si>
  <si>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</si>
  <si>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</si>
  <si>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</si>
  <si>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</si>
  <si>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</si>
  <si>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</si>
  <si>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</si>
  <si>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</si>
  <si>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</si>
  <si>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</si>
  <si>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</si>
  <si>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</si>
  <si>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</si>
  <si>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</si>
  <si>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</si>
  <si>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</si>
  <si>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</si>
  <si>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</si>
  <si>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</si>
  <si>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</si>
  <si>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</si>
  <si>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</si>
  <si>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</si>
  <si>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</si>
  <si>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</si>
  <si>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</si>
  <si>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</si>
  <si>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</si>
  <si>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</si>
  <si>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</si>
  <si>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</si>
  <si>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</si>
  <si>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</si>
  <si>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</si>
  <si>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</si>
  <si>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</si>
  <si>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</si>
  <si>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</si>
  <si>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</si>
  <si>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</si>
  <si>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</si>
  <si>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</si>
  <si>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</si>
  <si>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</si>
  <si>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</si>
  <si>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</si>
  <si>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</si>
  <si>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</si>
  <si>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</si>
  <si>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</si>
  <si>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</si>
  <si>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</si>
  <si>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</si>
  <si>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</si>
  <si>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</si>
  <si>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</si>
  <si>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</si>
  <si>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</si>
  <si>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</si>
  <si>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</si>
  <si>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</si>
  <si>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</si>
  <si>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</si>
  <si>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</si>
  <si>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</si>
  <si>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</si>
  <si>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</si>
  <si>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</si>
  <si>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</si>
  <si>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</si>
  <si>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</si>
  <si>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</si>
  <si>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</si>
  <si>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</si>
  <si>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</si>
  <si>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</si>
  <si>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</si>
  <si>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</si>
  <si>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</si>
  <si>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</si>
  <si>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</si>
  <si>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</si>
  <si>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</si>
  <si>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</si>
  <si>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</si>
  <si>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</si>
  <si>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</si>
  <si>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</si>
  <si>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</si>
  <si>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</si>
  <si>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</si>
  <si>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</si>
  <si>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</si>
  <si>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</si>
  <si>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</si>
  <si>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</si>
  <si>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</si>
  <si>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</si>
  <si>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</si>
  <si>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</si>
  <si>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</si>
  <si>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</si>
  <si>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</si>
  <si>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</si>
  <si>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</si>
  <si>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</si>
  <si>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</si>
  <si>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</si>
  <si>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</si>
  <si>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</si>
  <si>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</si>
  <si>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</si>
  <si>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</si>
  <si>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</si>
  <si>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</si>
  <si>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</si>
  <si>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</si>
  <si>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</si>
  <si>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</si>
  <si>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</si>
  <si>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</si>
  <si>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</si>
  <si>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</si>
  <si>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</si>
  <si>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</si>
  <si>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</si>
  <si>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</si>
  <si>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</si>
  <si>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</si>
  <si>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</si>
  <si>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</si>
  <si>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</si>
  <si>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</si>
  <si>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</si>
  <si>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</si>
  <si>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</si>
  <si>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</si>
  <si>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</si>
  <si>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</si>
  <si>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</si>
  <si>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</si>
  <si>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</si>
  <si>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</si>
  <si>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</si>
  <si>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</si>
  <si>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</si>
  <si>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</si>
  <si>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</si>
  <si>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</si>
  <si>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</si>
  <si>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</si>
  <si>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</si>
  <si>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</si>
  <si>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</si>
  <si>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</si>
  <si>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</si>
  <si>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</si>
  <si>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</si>
  <si>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</si>
  <si>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</si>
  <si>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</si>
  <si>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</si>
  <si>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</si>
  <si>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</si>
  <si>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</si>
  <si>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</si>
  <si>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</si>
  <si>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</si>
  <si>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</si>
  <si>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</si>
  <si>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</si>
  <si>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</si>
  <si>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</si>
  <si>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</si>
  <si>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</si>
  <si>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</si>
  <si>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</si>
  <si>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</si>
  <si>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</si>
  <si>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</si>
  <si>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</si>
  <si>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</si>
  <si>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</si>
  <si>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</si>
  <si>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</si>
  <si>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</si>
  <si>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</si>
  <si>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</si>
  <si>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</si>
  <si>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</si>
  <si>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</si>
  <si>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</si>
  <si>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</si>
  <si>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</si>
  <si>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</si>
  <si>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</si>
  <si>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</si>
  <si>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</si>
  <si>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</si>
  <si>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</si>
  <si>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</si>
  <si>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</si>
  <si>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</si>
  <si>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</si>
  <si>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</si>
  <si>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</si>
  <si>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</si>
  <si>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</si>
  <si>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</si>
  <si>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</si>
  <si>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</si>
  <si>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</si>
  <si>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</si>
  <si>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</si>
  <si>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</si>
  <si>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</si>
  <si>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</si>
  <si>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</si>
  <si>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</si>
  <si>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</si>
  <si>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</si>
  <si>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</si>
  <si>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</si>
  <si>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</si>
  <si>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</si>
  <si>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</si>
  <si>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</si>
  <si>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</si>
  <si>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</si>
  <si>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</si>
  <si>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</si>
  <si>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</si>
  <si>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</si>
  <si>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</si>
  <si>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</si>
  <si>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</si>
  <si>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</si>
  <si>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</si>
  <si>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</si>
  <si>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</si>
  <si>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</si>
  <si>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</si>
  <si>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</si>
  <si>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</si>
  <si>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</si>
  <si>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</si>
  <si>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</si>
  <si>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</si>
  <si>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</si>
  <si>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</si>
  <si>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</si>
  <si>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</si>
  <si>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</si>
  <si>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</si>
  <si>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</si>
  <si>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</si>
  <si>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</si>
  <si>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</si>
  <si>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</si>
  <si>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</si>
  <si>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</si>
  <si>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</si>
  <si>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</si>
  <si>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</si>
  <si>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</si>
  <si>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</si>
  <si>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</si>
  <si>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</si>
  <si>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</si>
  <si>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</si>
  <si>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</si>
  <si>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</si>
  <si>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</si>
  <si>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</si>
  <si>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</si>
  <si>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</si>
  <si>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</si>
  <si>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</si>
  <si>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</si>
  <si>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</si>
  <si>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</si>
  <si>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</si>
  <si>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</si>
  <si>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</si>
  <si>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</si>
  <si>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</si>
  <si>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</si>
  <si>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</si>
  <si>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</si>
  <si>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</si>
  <si>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</si>
  <si>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</si>
  <si>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</si>
  <si>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</si>
  <si>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</si>
  <si>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</si>
  <si>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</si>
  <si>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</si>
  <si>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</si>
  <si>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</si>
  <si>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</si>
  <si>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</si>
  <si>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</si>
  <si>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</si>
  <si>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</si>
  <si>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</si>
  <si>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</si>
  <si>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</si>
  <si>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</si>
  <si>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</si>
  <si>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</si>
  <si>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</si>
  <si>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</si>
  <si>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</si>
  <si>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</si>
  <si>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</si>
  <si>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</si>
  <si>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</si>
  <si>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</si>
  <si>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</si>
  <si>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</si>
  <si>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</si>
  <si>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</si>
  <si>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</si>
  <si>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</si>
  <si>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</si>
  <si>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</si>
  <si>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</si>
  <si>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</si>
  <si>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</si>
  <si>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</si>
  <si>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</si>
  <si>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</si>
  <si>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</si>
  <si>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</si>
  <si>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</si>
  <si>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</si>
  <si>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</si>
  <si>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</si>
  <si>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</si>
  <si>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</si>
  <si>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</si>
  <si>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</si>
  <si>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</si>
  <si>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</si>
  <si>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</si>
  <si>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</si>
  <si>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</si>
  <si>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</si>
  <si>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</si>
  <si>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</si>
  <si>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</si>
  <si>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</si>
  <si>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</si>
  <si>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</si>
  <si>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</si>
  <si>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</si>
  <si>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</si>
  <si>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</si>
  <si>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</si>
  <si>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</si>
  <si>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</si>
  <si>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</si>
  <si>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</si>
  <si>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</si>
  <si>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</si>
  <si>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</si>
  <si>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</si>
  <si>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</si>
  <si>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</si>
  <si>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</si>
  <si>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</si>
  <si>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</si>
  <si>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</si>
  <si>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</si>
  <si>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</si>
  <si>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</si>
  <si>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</si>
  <si>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</si>
  <si>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</si>
  <si>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</si>
  <si>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</si>
  <si>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</si>
  <si>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</si>
  <si>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</si>
  <si>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</si>
  <si>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</si>
  <si>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</si>
  <si>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</si>
  <si>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</si>
  <si>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</si>
  <si>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</si>
  <si>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</si>
  <si>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</si>
  <si>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</si>
  <si>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</si>
  <si>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</si>
  <si>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</si>
  <si>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</si>
  <si>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</si>
  <si>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</si>
  <si>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</si>
  <si>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</si>
  <si>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</si>
  <si>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</si>
  <si>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</si>
  <si>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</si>
  <si>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</si>
  <si>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</si>
  <si>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</si>
  <si>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</si>
  <si>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</si>
  <si>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</si>
  <si>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</si>
  <si>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</si>
  <si>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</si>
  <si>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</si>
  <si>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</si>
  <si>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</si>
  <si>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</si>
  <si>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</si>
  <si>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</si>
  <si>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</si>
  <si>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</si>
  <si>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</si>
  <si>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</si>
  <si>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</si>
  <si>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</si>
  <si>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</si>
  <si>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</si>
  <si>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</si>
  <si>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</si>
  <si>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</si>
  <si>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</si>
  <si>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</si>
  <si>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</si>
  <si>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</si>
  <si>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</si>
  <si>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</si>
  <si>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</si>
  <si>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</si>
  <si>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</si>
  <si>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</si>
  <si>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</si>
  <si>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</si>
  <si>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</si>
  <si>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</si>
  <si>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</si>
  <si>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</si>
  <si>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</si>
  <si>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</si>
  <si>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</si>
  <si>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</si>
  <si>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</si>
  <si>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</si>
  <si>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</si>
  <si>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</si>
  <si>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</si>
  <si>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</si>
  <si>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</si>
  <si>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</si>
  <si>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</si>
  <si>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</si>
  <si>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</si>
  <si>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</si>
  <si>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</si>
  <si>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</si>
  <si>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</si>
  <si>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</si>
  <si>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</si>
  <si>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</si>
  <si>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</si>
  <si>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</si>
  <si>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</si>
  <si>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</si>
  <si>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</si>
  <si>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</si>
  <si>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</si>
  <si>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</si>
  <si>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</si>
  <si>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</si>
  <si>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</si>
  <si>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</si>
  <si>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</si>
  <si>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</si>
  <si>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</si>
  <si>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</si>
  <si>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</si>
  <si>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</si>
  <si>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</si>
  <si>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</si>
  <si>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</si>
  <si>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</si>
  <si>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</si>
  <si>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</si>
  <si>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</si>
  <si>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</si>
  <si>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</si>
  <si>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</si>
  <si>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</si>
  <si>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</si>
  <si>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</si>
  <si>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</si>
  <si>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</si>
  <si>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</si>
  <si>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</si>
  <si>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</si>
  <si>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</si>
  <si>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</si>
  <si>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</si>
  <si>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</si>
  <si>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</si>
  <si>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</si>
  <si>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</si>
  <si>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</si>
  <si>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</si>
  <si>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</si>
  <si>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</si>
  <si>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</si>
  <si>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</si>
  <si>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</si>
  <si>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</si>
  <si>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</si>
  <si>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</si>
  <si>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</si>
  <si>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</si>
  <si>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</si>
  <si>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</si>
  <si>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</si>
  <si>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</si>
  <si>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</si>
  <si>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</si>
  <si>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</si>
  <si>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</si>
  <si>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</si>
  <si>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</si>
  <si>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</si>
  <si>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</si>
  <si>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</si>
  <si>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</si>
  <si>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</si>
  <si>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</si>
  <si>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</si>
  <si>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</si>
  <si>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</si>
  <si>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</si>
  <si>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</si>
  <si>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</si>
  <si>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</si>
  <si>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</si>
  <si>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</si>
  <si>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</si>
  <si>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</si>
  <si>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</si>
  <si>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</si>
  <si>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</si>
  <si>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</si>
  <si>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</si>
  <si>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</si>
  <si>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</si>
  <si>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</si>
  <si>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</si>
  <si>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</si>
  <si>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</si>
  <si>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</si>
  <si>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</si>
  <si>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</si>
  <si>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</si>
  <si>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</si>
  <si>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</si>
  <si>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</si>
  <si>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</si>
  <si>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</si>
  <si>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</si>
  <si>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</si>
  <si>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</si>
  <si>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</si>
  <si>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</si>
  <si>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</si>
  <si>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</si>
  <si>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</si>
  <si>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</si>
  <si>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</si>
  <si>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</si>
  <si>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</si>
  <si>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</si>
  <si>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</si>
  <si>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</si>
  <si>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</si>
  <si>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</si>
  <si>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</si>
  <si>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</si>
  <si>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</si>
  <si>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</si>
  <si>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</si>
  <si>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</si>
  <si>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</si>
  <si>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</si>
  <si>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</si>
  <si>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</si>
  <si>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</si>
  <si>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</si>
  <si>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</si>
  <si>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</si>
  <si>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</si>
  <si>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</si>
  <si>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</si>
  <si>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</si>
  <si>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</si>
  <si>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</si>
  <si>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</si>
  <si>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</si>
  <si>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</si>
  <si>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</si>
  <si>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</si>
  <si>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</si>
  <si>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</si>
  <si>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</si>
  <si>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</si>
  <si>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</si>
  <si>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</si>
  <si>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</si>
  <si>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</si>
  <si>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</si>
  <si>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</si>
  <si>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</si>
  <si>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</si>
  <si>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</si>
  <si>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</si>
  <si>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</si>
  <si>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</si>
  <si>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</si>
  <si>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</si>
  <si>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</si>
  <si>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</si>
  <si>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</si>
  <si>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</si>
  <si>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</si>
  <si>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</si>
  <si>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</si>
  <si>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</si>
  <si>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</si>
  <si>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</si>
  <si>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</si>
  <si>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</si>
  <si>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</si>
  <si>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</si>
  <si>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</si>
  <si>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</si>
  <si>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</si>
  <si>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</si>
  <si>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</si>
  <si>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</si>
  <si>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</si>
  <si>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</si>
  <si>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</si>
  <si>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</si>
  <si>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</si>
  <si>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</si>
  <si>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</si>
  <si>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</si>
  <si>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</si>
  <si>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</si>
  <si>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</si>
  <si>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</si>
  <si>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</si>
  <si>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</si>
  <si>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</si>
  <si>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</si>
  <si>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</si>
  <si>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</si>
  <si>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</si>
  <si>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</si>
  <si>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</si>
  <si>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</si>
  <si>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</si>
  <si>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</si>
  <si>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</si>
  <si>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</si>
  <si>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</si>
  <si>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</si>
  <si>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</si>
  <si>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</si>
  <si>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</si>
  <si>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</si>
  <si>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</si>
  <si>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</si>
  <si>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</si>
  <si>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</si>
  <si>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</si>
  <si>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</si>
  <si>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</si>
  <si>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</si>
  <si>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</si>
  <si>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</si>
  <si>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</si>
  <si>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</si>
  <si>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</si>
  <si>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</si>
  <si>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</si>
  <si>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</si>
  <si>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</si>
  <si>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</si>
  <si>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</si>
  <si>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</si>
  <si>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</si>
  <si>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</si>
  <si>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</si>
  <si>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</si>
  <si>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</si>
  <si>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</si>
  <si>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</si>
  <si>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</si>
  <si>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</si>
  <si>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</si>
  <si>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</si>
  <si>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</si>
  <si>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</si>
  <si>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</si>
  <si>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</si>
  <si>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</si>
  <si>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</si>
  <si>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</si>
  <si>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</si>
  <si>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</si>
  <si>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</si>
  <si>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</si>
  <si>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</si>
  <si>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</si>
  <si>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</si>
  <si>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</si>
  <si>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</si>
  <si>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</si>
  <si>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</si>
  <si>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</si>
  <si>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</si>
  <si>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</si>
  <si>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</si>
  <si>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</si>
  <si>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</si>
  <si>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</si>
  <si>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</si>
  <si>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</si>
  <si>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</si>
  <si>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</si>
  <si>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</si>
  <si>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</si>
  <si>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</si>
  <si>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</si>
  <si>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</si>
  <si>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</si>
  <si>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</si>
  <si>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</si>
  <si>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</si>
  <si>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</si>
  <si>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</si>
  <si>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</si>
  <si>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</si>
  <si>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</si>
  <si>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</si>
  <si>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</si>
  <si>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</si>
  <si>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</si>
  <si>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</si>
  <si>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</si>
  <si>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</si>
  <si>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</si>
  <si>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</si>
  <si>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</si>
  <si>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</si>
  <si>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</si>
  <si>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</si>
  <si>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</si>
  <si>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</si>
  <si>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</si>
  <si>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</si>
  <si>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</si>
  <si>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</si>
  <si>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</si>
  <si>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</si>
  <si>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</si>
  <si>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</si>
  <si>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</si>
  <si>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</si>
  <si>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</si>
  <si>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</si>
  <si>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</si>
  <si>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</si>
  <si>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</si>
  <si>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</si>
  <si>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</si>
  <si>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</si>
  <si>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</si>
  <si>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</si>
  <si>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</si>
  <si>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</si>
  <si>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</si>
  <si>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</si>
  <si>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</si>
  <si>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</si>
  <si>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</si>
  <si>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</si>
  <si>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</si>
  <si>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</si>
  <si>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</si>
  <si>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</si>
  <si>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</si>
  <si>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</si>
  <si>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</si>
  <si>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</si>
  <si>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</si>
  <si>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</si>
  <si>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</si>
  <si>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</si>
  <si>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</si>
  <si>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</si>
  <si>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</si>
  <si>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</si>
  <si>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</si>
  <si>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</si>
  <si>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</si>
  <si>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</si>
  <si>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</si>
  <si>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</si>
  <si>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</si>
  <si>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</si>
  <si>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</si>
  <si>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</si>
  <si>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</si>
  <si>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</si>
  <si>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</si>
  <si>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</si>
  <si>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</si>
  <si>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</si>
  <si>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</si>
  <si>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</si>
  <si>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</si>
  <si>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</si>
  <si>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</si>
  <si>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</si>
  <si>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</si>
  <si>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</si>
  <si>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</si>
  <si>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</si>
  <si>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</si>
  <si>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</si>
  <si>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</si>
  <si>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</si>
  <si>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</si>
  <si>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</si>
  <si>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</si>
  <si>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</si>
  <si>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</si>
  <si>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</si>
  <si>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</si>
  <si>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</si>
  <si>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</si>
  <si>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</si>
  <si>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</si>
  <si>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</si>
  <si>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</si>
  <si>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</si>
  <si>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</si>
  <si>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</si>
  <si>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</si>
  <si>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</si>
  <si>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</si>
  <si>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</si>
  <si>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</si>
  <si>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</si>
  <si>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</si>
  <si>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</si>
  <si>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</si>
  <si>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</si>
  <si>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</si>
  <si>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</si>
  <si>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</si>
  <si>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</si>
  <si>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</si>
  <si>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</si>
  <si>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</si>
  <si>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</si>
  <si>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</si>
  <si>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</si>
  <si>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</si>
  <si>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</si>
  <si>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</si>
  <si>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</si>
  <si>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</si>
  <si>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</si>
  <si>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</si>
  <si>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</si>
  <si>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</si>
  <si>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</si>
  <si>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</si>
  <si>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</si>
  <si>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</si>
  <si>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</si>
  <si>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</si>
  <si>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</si>
  <si>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</si>
  <si>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</si>
  <si>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</si>
  <si>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</si>
  <si>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</si>
  <si>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</si>
  <si>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</si>
  <si>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</si>
  <si>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</si>
  <si>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</si>
  <si>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</si>
  <si>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</si>
  <si>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</si>
  <si>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</si>
  <si>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</si>
  <si>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</si>
  <si>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</si>
  <si>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</si>
  <si>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</si>
  <si>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</si>
  <si>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</si>
  <si>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</si>
  <si>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</si>
  <si>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</si>
  <si>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</si>
  <si>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</si>
  <si>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</si>
  <si>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</si>
  <si>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</si>
  <si>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</si>
  <si>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</si>
  <si>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</si>
  <si>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</si>
  <si>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</si>
  <si>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</si>
  <si>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</si>
  <si>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</si>
  <si>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</si>
  <si>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</si>
  <si>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</si>
  <si>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</si>
  <si>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</si>
  <si>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</si>
  <si>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</si>
  <si>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</si>
  <si>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</si>
  <si>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</si>
  <si>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</si>
  <si>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</si>
  <si>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</si>
  <si>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</si>
  <si>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</si>
  <si>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</si>
  <si>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</si>
  <si>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</si>
  <si>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</si>
  <si>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</si>
  <si>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</si>
  <si>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</si>
  <si>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</si>
  <si>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</si>
  <si>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</si>
  <si>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</si>
  <si>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</si>
  <si>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</si>
  <si>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</si>
  <si>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</si>
  <si>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</si>
  <si>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</si>
  <si>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</si>
  <si>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</si>
  <si>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</si>
  <si>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</si>
  <si>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</si>
  <si>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</si>
  <si>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</si>
  <si>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</si>
  <si>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</si>
  <si>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</si>
  <si>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</si>
  <si>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</si>
  <si>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</si>
  <si>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</si>
  <si>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</si>
  <si>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</si>
  <si>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</si>
  <si>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</si>
  <si>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</si>
  <si>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</si>
  <si>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</si>
  <si>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</si>
  <si>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</si>
  <si>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</si>
  <si>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</si>
  <si>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</si>
  <si>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</si>
  <si>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</si>
  <si>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</si>
  <si>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</si>
  <si>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</si>
  <si>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</si>
  <si>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</si>
  <si>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</si>
  <si>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</si>
  <si>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</si>
  <si>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</si>
  <si>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</si>
  <si>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</si>
  <si>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</si>
  <si>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</si>
  <si>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</si>
  <si>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</si>
  <si>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</si>
  <si>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</si>
  <si>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</si>
  <si>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</si>
  <si>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</si>
  <si>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</si>
  <si>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</si>
  <si>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</si>
  <si>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</si>
  <si>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</si>
  <si>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</si>
  <si>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</si>
  <si>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</si>
  <si>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</si>
  <si>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</si>
  <si>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</si>
  <si>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</si>
  <si>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</si>
  <si>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</si>
  <si>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</si>
  <si>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</si>
  <si>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</si>
  <si>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</si>
  <si>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</si>
  <si>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</si>
  <si>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</si>
  <si>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</si>
  <si>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</si>
  <si>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</si>
  <si>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</si>
  <si>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</si>
  <si>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</si>
  <si>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</si>
  <si>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</si>
  <si>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</si>
  <si>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</si>
  <si>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</si>
  <si>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</si>
  <si>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</si>
  <si>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</si>
  <si>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</si>
  <si>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</si>
  <si>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</si>
  <si>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</si>
  <si>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</si>
  <si>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</si>
  <si>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</si>
  <si>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</si>
  <si>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</si>
  <si>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</si>
  <si>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</si>
  <si>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</si>
  <si>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</si>
  <si>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</si>
  <si>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</si>
  <si>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</si>
  <si>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</si>
  <si>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</si>
  <si>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</si>
  <si>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</si>
  <si>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</si>
  <si>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</si>
  <si>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</si>
  <si>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</si>
  <si>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</si>
  <si>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</si>
  <si>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</si>
  <si>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</si>
  <si>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</si>
  <si>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</si>
  <si>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</si>
  <si>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</si>
  <si>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</si>
  <si>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</si>
  <si>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</si>
  <si>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</si>
  <si>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</si>
  <si>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</si>
  <si>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</si>
  <si>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</si>
  <si>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</si>
  <si>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</si>
  <si>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</si>
  <si>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</si>
  <si>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</si>
  <si>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</si>
  <si>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</si>
  <si>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</si>
  <si>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</si>
  <si>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</si>
  <si>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</si>
  <si>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</si>
  <si>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</si>
  <si>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</si>
  <si>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</si>
  <si>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</si>
  <si>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</si>
  <si>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</si>
  <si>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</si>
  <si>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</si>
  <si>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</si>
  <si>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</si>
  <si>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</si>
  <si>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</si>
  <si>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</si>
  <si>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</si>
  <si>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</si>
  <si>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</si>
  <si>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</si>
  <si>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</si>
  <si>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</si>
  <si>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</si>
  <si>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</si>
  <si>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</si>
  <si>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</si>
  <si>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</si>
  <si>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</si>
  <si>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</si>
  <si>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</si>
  <si>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</si>
  <si>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</si>
  <si>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</si>
  <si>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</si>
  <si>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</si>
  <si>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</si>
  <si>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</si>
  <si>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</si>
  <si>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</si>
  <si>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</si>
  <si>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</si>
  <si>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</si>
  <si>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</si>
  <si>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</si>
  <si>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</si>
  <si>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</si>
  <si>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</si>
  <si>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</si>
  <si>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</si>
  <si>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</si>
  <si>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</si>
  <si>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</si>
  <si>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</si>
  <si>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</si>
  <si>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</si>
  <si>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</si>
  <si>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</si>
  <si>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</si>
  <si>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</si>
  <si>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</si>
  <si>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</si>
  <si>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</si>
  <si>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</si>
  <si>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</si>
  <si>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</si>
  <si>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</si>
  <si>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</si>
  <si>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</si>
  <si>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</si>
  <si>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</si>
  <si>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</si>
  <si>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</si>
  <si>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</si>
  <si>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</si>
  <si>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</si>
  <si>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</si>
  <si>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</si>
  <si>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</si>
  <si>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</si>
  <si>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</si>
  <si>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</si>
  <si>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</si>
  <si>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</si>
  <si>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</si>
  <si>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</si>
  <si>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</si>
  <si>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</si>
  <si>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</si>
  <si>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</si>
  <si>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</si>
  <si>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</si>
  <si>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</si>
  <si>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</si>
  <si>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</si>
  <si>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</si>
  <si>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</si>
  <si>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</si>
  <si>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</si>
  <si>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</si>
  <si>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</si>
  <si>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</si>
  <si>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</si>
  <si>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</si>
  <si>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</si>
  <si>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</si>
  <si>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</si>
  <si>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</si>
  <si>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</si>
  <si>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</si>
  <si>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</si>
  <si>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</si>
  <si>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</si>
  <si>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</si>
  <si>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</si>
  <si>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</si>
  <si>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</si>
  <si>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</si>
  <si>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</si>
  <si>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</si>
  <si>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</si>
  <si>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</si>
  <si>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</si>
  <si>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</si>
  <si>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</si>
  <si>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</si>
  <si>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</si>
  <si>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</si>
  <si>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</si>
  <si>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</si>
  <si>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</si>
  <si>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</si>
  <si>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</si>
  <si>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</si>
  <si>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</si>
  <si>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</si>
  <si>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</si>
  <si>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</si>
  <si>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</si>
  <si>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</si>
  <si>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</si>
  <si>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</si>
  <si>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</si>
  <si>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</si>
  <si>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</si>
  <si>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</si>
  <si>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</si>
  <si>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</si>
  <si>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</si>
  <si>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</si>
  <si>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</si>
  <si>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</si>
  <si>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</si>
  <si>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</si>
  <si>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</si>
  <si>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</si>
  <si>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</si>
  <si>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</si>
  <si>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</si>
  <si>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</si>
  <si>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</si>
  <si>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</si>
  <si>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</si>
  <si>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</si>
  <si>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</si>
  <si>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</si>
  <si>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</si>
  <si>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</si>
  <si>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</si>
  <si>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</si>
  <si>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</si>
  <si>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</si>
  <si>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</si>
  <si>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</si>
  <si>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</si>
  <si>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</si>
  <si>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</si>
  <si>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</si>
  <si>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</si>
  <si>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</si>
  <si>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</si>
  <si>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</si>
  <si>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</si>
  <si>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</si>
  <si>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</si>
  <si>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</si>
  <si>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</si>
  <si>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</si>
  <si>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</si>
  <si>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</si>
  <si>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</si>
  <si>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</si>
  <si>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</si>
  <si>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</si>
  <si>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</si>
  <si>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</si>
  <si>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</si>
  <si>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</si>
  <si>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</si>
  <si>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</si>
  <si>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</si>
  <si>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</si>
  <si>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</si>
  <si>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</si>
  <si>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</si>
  <si>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</si>
  <si>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</si>
  <si>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</si>
  <si>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</si>
  <si>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</si>
  <si>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</si>
  <si>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</si>
  <si>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</si>
  <si>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</si>
  <si>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</si>
  <si>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</si>
  <si>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</si>
  <si>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</si>
  <si>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</si>
  <si>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</si>
  <si>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</si>
  <si>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</si>
  <si>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</si>
  <si>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</si>
  <si>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</si>
  <si>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</si>
  <si>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</si>
  <si>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</si>
  <si>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</si>
  <si>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</si>
  <si>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</si>
  <si>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</si>
  <si>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</si>
  <si>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</si>
  <si>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</si>
  <si>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</si>
  <si>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</si>
  <si>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</si>
  <si>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</si>
  <si>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</si>
  <si>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</si>
  <si>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</si>
  <si>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</si>
  <si>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</si>
  <si>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</si>
  <si>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</si>
  <si>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</si>
  <si>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</si>
  <si>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</si>
  <si>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</si>
  <si>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</si>
  <si>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</si>
  <si>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</si>
  <si>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</si>
  <si>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</si>
  <si>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</si>
  <si>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</si>
  <si>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</si>
  <si>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</si>
  <si>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</si>
  <si>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</si>
  <si>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</si>
  <si>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</si>
  <si>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</si>
  <si>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</si>
  <si>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</si>
  <si>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</si>
  <si>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</si>
  <si>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</si>
  <si>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</si>
  <si>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</si>
  <si>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</si>
  <si>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</si>
  <si>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</si>
  <si>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</si>
  <si>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</si>
  <si>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</si>
  <si>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</si>
  <si>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</si>
  <si>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</si>
  <si>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</si>
  <si>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</si>
  <si>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</si>
  <si>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</si>
  <si>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</si>
  <si>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</si>
  <si>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</si>
  <si>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</si>
  <si>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</si>
  <si>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</si>
  <si>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</si>
  <si>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</si>
  <si>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</si>
  <si>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</si>
  <si>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</si>
  <si>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</si>
  <si>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</si>
  <si>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</si>
  <si>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</si>
  <si>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</si>
  <si>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</si>
  <si>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</si>
  <si>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</si>
  <si>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</si>
  <si>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</si>
  <si>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</si>
  <si>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</si>
  <si>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</si>
  <si>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</si>
  <si>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</si>
  <si>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</si>
  <si>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</si>
  <si>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</si>
  <si>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</si>
  <si>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</si>
  <si>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</si>
  <si>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</si>
  <si>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</si>
  <si>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</si>
  <si>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</si>
  <si>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</si>
  <si>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</si>
  <si>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</si>
  <si>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</si>
  <si>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</si>
  <si>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</si>
  <si>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</si>
  <si>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</si>
  <si>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</si>
  <si>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</si>
  <si>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</si>
  <si>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</si>
  <si>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</si>
  <si>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</si>
  <si>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</si>
  <si>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</si>
  <si>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</si>
  <si>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</si>
  <si>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</si>
  <si>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</si>
  <si>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</si>
  <si>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</si>
  <si>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</si>
  <si>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</si>
  <si>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</si>
  <si>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</si>
  <si>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</si>
  <si>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</si>
  <si>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</si>
  <si>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</si>
  <si>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</si>
  <si>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</si>
  <si>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</si>
  <si>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</si>
  <si>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</si>
  <si>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</si>
  <si>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</si>
  <si>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</si>
  <si>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</si>
  <si>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</si>
  <si>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</si>
  <si>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</si>
  <si>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</si>
  <si>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</si>
  <si>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</si>
  <si>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</si>
  <si>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</si>
  <si>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</si>
  <si>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</si>
  <si>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</si>
  <si>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</si>
  <si>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</si>
  <si>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</si>
  <si>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</si>
  <si>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</si>
  <si>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</si>
  <si>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</si>
  <si>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</si>
  <si>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</si>
  <si>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</si>
  <si>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</si>
  <si>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</si>
  <si>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</si>
  <si>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</si>
  <si>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</si>
  <si>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</si>
  <si>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</si>
  <si>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</si>
  <si>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</si>
  <si>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</si>
  <si>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</si>
  <si>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</si>
  <si>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</si>
  <si>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</si>
  <si>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</si>
  <si>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</si>
  <si>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</si>
  <si>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</si>
  <si>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</si>
  <si>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</si>
  <si>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</si>
  <si>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</si>
  <si>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</si>
  <si>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</si>
  <si>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</si>
  <si>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</si>
  <si>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</si>
  <si>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</si>
  <si>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</si>
  <si>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</si>
  <si>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</si>
  <si>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</si>
  <si>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</si>
  <si>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</si>
  <si>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</si>
  <si>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</si>
  <si>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</si>
  <si>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</si>
  <si>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</si>
  <si>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</si>
  <si>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</si>
  <si>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</si>
  <si>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</si>
  <si>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</si>
  <si>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</si>
  <si>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</si>
  <si>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</si>
  <si>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</si>
  <si>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</si>
  <si>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</si>
  <si>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</si>
  <si>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</si>
  <si>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</si>
  <si>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</si>
  <si>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</si>
  <si>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</si>
  <si>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</si>
  <si>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</si>
  <si>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</si>
  <si>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</si>
  <si>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</si>
  <si>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</si>
  <si>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</si>
  <si>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</si>
  <si>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</si>
  <si>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</si>
  <si>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</si>
  <si>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</si>
  <si>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</si>
  <si>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</si>
  <si>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</si>
  <si>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</si>
  <si>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</si>
  <si>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</si>
  <si>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</si>
  <si>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</si>
  <si>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</si>
  <si>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</si>
  <si>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</si>
  <si>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</si>
  <si>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</si>
  <si>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</si>
  <si>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</si>
  <si>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</si>
  <si>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</si>
  <si>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</si>
  <si>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</si>
  <si>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</si>
  <si>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</si>
  <si>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</si>
  <si>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</si>
  <si>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</si>
  <si>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</si>
  <si>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</si>
  <si>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</si>
  <si>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</si>
  <si>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</si>
  <si>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</si>
  <si>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</si>
  <si>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</si>
  <si>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</si>
  <si>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</si>
  <si>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</si>
  <si>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</si>
  <si>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</si>
  <si>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</si>
  <si>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</si>
  <si>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</si>
  <si>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</si>
  <si>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</si>
  <si>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</si>
  <si>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</si>
  <si>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</si>
  <si>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</si>
  <si>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</si>
  <si>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</si>
  <si>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</si>
  <si>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</si>
  <si>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</si>
  <si>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</si>
  <si>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</si>
  <si>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</si>
  <si>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</si>
  <si>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</si>
  <si>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</si>
  <si>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</si>
  <si>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</si>
  <si>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</si>
  <si>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</si>
  <si>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</si>
  <si>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</si>
  <si>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</si>
  <si>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</si>
  <si>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</si>
  <si>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</si>
  <si>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</si>
  <si>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</si>
  <si>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</si>
  <si>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</si>
  <si>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</si>
  <si>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</si>
  <si>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</si>
  <si>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</si>
  <si>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</si>
  <si>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</si>
  <si>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</si>
  <si>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</si>
  <si>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</si>
  <si>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</si>
  <si>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</si>
  <si>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</si>
  <si>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</si>
  <si>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</si>
  <si>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</si>
  <si>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</si>
  <si>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</si>
  <si>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</si>
  <si>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</si>
  <si>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</si>
  <si>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</si>
  <si>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</si>
  <si>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</si>
  <si>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</si>
  <si>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</si>
  <si>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</si>
  <si>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</si>
  <si>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</si>
  <si>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</si>
  <si>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</si>
  <si>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</si>
  <si>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</si>
  <si>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</si>
  <si>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</si>
  <si>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</si>
  <si>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</si>
  <si>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</si>
  <si>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</si>
  <si>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</si>
  <si>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</si>
  <si>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</si>
  <si>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</si>
  <si>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</si>
  <si>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</si>
  <si>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</si>
  <si>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</si>
  <si>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</si>
  <si>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</si>
  <si>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</si>
  <si>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</si>
  <si>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</si>
  <si>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</si>
  <si>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</si>
  <si>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</si>
  <si>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</si>
  <si>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</si>
  <si>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</si>
  <si>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</si>
  <si>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</si>
  <si>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</si>
  <si>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</si>
  <si>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</si>
  <si>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</si>
  <si>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</si>
  <si>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</si>
  <si>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</si>
  <si>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</si>
  <si>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</si>
  <si>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</si>
  <si>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</si>
  <si>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</si>
  <si>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</si>
  <si>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</si>
  <si>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</si>
  <si>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</si>
  <si>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</si>
  <si>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</si>
  <si>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</si>
  <si>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</si>
  <si>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</si>
  <si>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</si>
  <si>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</si>
  <si>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</si>
  <si>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</si>
  <si>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</si>
  <si>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</si>
  <si>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</si>
  <si>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</si>
  <si>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</si>
  <si>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</si>
  <si>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</si>
  <si>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</si>
  <si>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</si>
  <si>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</si>
  <si>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</si>
  <si>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</si>
  <si>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</si>
  <si>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</si>
  <si>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</si>
  <si>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</si>
  <si>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</si>
  <si>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</si>
  <si>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</si>
  <si>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</si>
  <si>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</si>
  <si>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</si>
  <si>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</si>
  <si>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</si>
  <si>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</si>
  <si>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</si>
  <si>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</si>
  <si>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</si>
  <si>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</si>
  <si>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</si>
  <si>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</si>
  <si>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</si>
  <si>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</si>
  <si>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</si>
  <si>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</si>
  <si>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</si>
  <si>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</si>
  <si>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</si>
  <si>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</si>
  <si>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</si>
  <si>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</si>
  <si>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</si>
  <si>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</si>
  <si>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</si>
  <si>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</si>
  <si>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</si>
  <si>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</si>
  <si>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</si>
  <si>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</si>
  <si>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</si>
  <si>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</si>
  <si>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</si>
  <si>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</si>
  <si>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</si>
  <si>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</si>
  <si>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</si>
  <si>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</si>
  <si>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</si>
  <si>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</si>
  <si>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</si>
  <si>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</si>
  <si>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</si>
  <si>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</si>
  <si>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</si>
  <si>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</si>
  <si>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</si>
  <si>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</si>
  <si>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</si>
  <si>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</si>
  <si>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</si>
  <si>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</si>
  <si>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</si>
  <si>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</si>
  <si>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</si>
  <si>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</si>
  <si>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</si>
  <si>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</si>
  <si>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</si>
  <si>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</si>
  <si>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</si>
  <si>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</si>
  <si>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</si>
  <si>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</si>
  <si>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</si>
  <si>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</si>
  <si>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</si>
  <si>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</si>
  <si>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</si>
  <si>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</si>
  <si>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</si>
  <si>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</si>
  <si>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</si>
  <si>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</si>
  <si>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</si>
  <si>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</si>
  <si>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</si>
  <si>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</si>
  <si>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</si>
  <si>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</si>
  <si>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</si>
  <si>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</si>
  <si>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</si>
  <si>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</si>
  <si>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</si>
  <si>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</si>
  <si>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</si>
  <si>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</si>
  <si>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</si>
  <si>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</si>
  <si>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</si>
  <si>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</si>
  <si>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</si>
  <si>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</si>
  <si>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</si>
  <si>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</si>
  <si>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</si>
  <si>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</si>
  <si>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</si>
  <si>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</si>
  <si>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</si>
  <si>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</si>
  <si>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</si>
  <si>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</si>
  <si>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</si>
  <si>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</si>
  <si>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</si>
  <si>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</si>
  <si>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</si>
  <si>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</si>
  <si>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</si>
  <si>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</si>
  <si>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</si>
  <si>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</si>
  <si>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</si>
  <si>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</si>
  <si>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</si>
  <si>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</si>
  <si>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</si>
  <si>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</si>
  <si>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</si>
  <si>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</si>
  <si>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</si>
  <si>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</si>
  <si>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</si>
  <si>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</si>
  <si>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</si>
  <si>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</si>
  <si>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</si>
  <si>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</si>
  <si>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</si>
  <si>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</si>
  <si>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</si>
  <si>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</si>
  <si>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</si>
  <si>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</si>
  <si>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</si>
  <si>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</si>
  <si>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</si>
  <si>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</si>
  <si>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</si>
  <si>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</si>
  <si>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</si>
  <si>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</si>
  <si>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</si>
  <si>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</si>
  <si>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</si>
  <si>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</si>
  <si>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</si>
  <si>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</si>
  <si>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</si>
  <si>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</si>
  <si>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</si>
  <si>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</si>
  <si>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</si>
  <si>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</si>
  <si>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</si>
  <si>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</si>
  <si>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</si>
  <si>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</si>
  <si>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</si>
  <si>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</si>
  <si>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</si>
  <si>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</si>
  <si>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</si>
  <si>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</si>
  <si>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</si>
  <si>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</si>
  <si>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</si>
  <si>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</si>
  <si>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</si>
  <si>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</si>
  <si>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</si>
  <si>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</si>
  <si>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</si>
  <si>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</si>
  <si>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</si>
  <si>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</si>
  <si>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</si>
  <si>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</si>
  <si>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</si>
  <si>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</si>
  <si>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</si>
  <si>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</si>
  <si>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</si>
  <si>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</si>
  <si>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</si>
  <si>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</si>
  <si>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</si>
  <si>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</si>
  <si>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</si>
  <si>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</si>
  <si>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</si>
  <si>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</si>
  <si>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</si>
  <si>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</si>
  <si>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</si>
  <si>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</si>
  <si>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</si>
  <si>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</si>
  <si>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</si>
  <si>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</si>
  <si>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</si>
  <si>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</si>
  <si>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</si>
  <si>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</si>
  <si>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</si>
  <si>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</si>
  <si>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</si>
  <si>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</si>
  <si>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</si>
  <si>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</si>
  <si>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</si>
  <si>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</si>
  <si>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</si>
  <si>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</si>
  <si>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</si>
  <si>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</si>
  <si>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</si>
  <si>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</si>
  <si>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</si>
  <si>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</si>
  <si>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</si>
  <si>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</si>
  <si>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</si>
  <si>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</si>
  <si>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</si>
  <si>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</si>
  <si>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</si>
  <si>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</si>
  <si>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</si>
  <si>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</si>
  <si>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</si>
  <si>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</si>
  <si>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</si>
  <si>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</si>
  <si>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</si>
  <si>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</si>
  <si>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</si>
  <si>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</si>
  <si>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</si>
  <si>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</si>
  <si>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</si>
  <si>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</si>
  <si>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</si>
  <si>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</si>
  <si>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</si>
  <si>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</si>
  <si>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</si>
  <si>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</si>
  <si>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</si>
  <si>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</si>
  <si>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</si>
  <si>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</si>
  <si>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</si>
  <si>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</si>
  <si>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</si>
  <si>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</si>
  <si>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</si>
  <si>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</si>
  <si>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</si>
  <si>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</si>
  <si>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</si>
  <si>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</si>
  <si>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</si>
  <si>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</si>
  <si>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</si>
  <si>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</si>
  <si>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</si>
  <si>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</si>
  <si>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</si>
  <si>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</si>
  <si>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</si>
  <si>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</si>
  <si>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</si>
  <si>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</si>
  <si>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</si>
  <si>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</si>
  <si>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</si>
  <si>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</si>
  <si>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</si>
  <si>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</si>
  <si>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</si>
  <si>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</si>
  <si>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</si>
  <si>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</si>
  <si>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</si>
  <si>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</si>
  <si>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</si>
  <si>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</si>
  <si>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</si>
  <si>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</si>
  <si>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</si>
  <si>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</si>
  <si>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</si>
  <si>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</si>
  <si>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</si>
  <si>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</si>
  <si>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</si>
  <si>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</si>
  <si>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</si>
  <si>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</si>
  <si>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</si>
  <si>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</si>
  <si>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</si>
  <si>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</si>
  <si>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</si>
  <si>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</si>
  <si>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</si>
  <si>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</si>
  <si>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</si>
  <si>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</si>
  <si>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</si>
  <si>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</si>
  <si>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</si>
  <si>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</si>
  <si>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</si>
  <si>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</si>
  <si>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</si>
  <si>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</si>
  <si>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</si>
  <si>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</si>
  <si>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</si>
  <si>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</si>
  <si>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</si>
  <si>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</si>
  <si>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</si>
  <si>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</si>
  <si>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</si>
  <si>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</si>
  <si>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</si>
  <si>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</si>
  <si>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</si>
  <si>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</si>
  <si>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</si>
  <si>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</si>
  <si>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</si>
  <si>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</si>
  <si>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</si>
  <si>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</si>
  <si>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</si>
  <si>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</si>
  <si>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</si>
  <si>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</si>
  <si>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</si>
  <si>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</si>
  <si>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</si>
  <si>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</si>
  <si>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</si>
  <si>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</si>
  <si>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</si>
  <si>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</si>
  <si>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</si>
  <si>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</si>
  <si>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</si>
  <si>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</si>
  <si>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</si>
  <si>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</si>
  <si>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</si>
  <si>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</si>
  <si>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</si>
  <si>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</si>
  <si>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</si>
  <si>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</si>
  <si>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</si>
  <si>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</si>
  <si>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</si>
  <si>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</si>
  <si>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</si>
  <si>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</si>
  <si>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</si>
  <si>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</si>
  <si>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</si>
  <si>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</si>
  <si>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</si>
  <si>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</si>
  <si>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</si>
  <si>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</si>
  <si>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</si>
  <si>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</si>
  <si>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</si>
  <si>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</si>
  <si>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</si>
  <si>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</si>
  <si>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</si>
  <si>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</si>
  <si>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</si>
  <si>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</si>
  <si>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</si>
  <si>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</si>
  <si>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</si>
  <si>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</si>
  <si>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</si>
  <si>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</si>
  <si>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</si>
  <si>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</si>
  <si>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</si>
  <si>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</si>
  <si>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</si>
  <si>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</si>
  <si>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</si>
  <si>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</si>
  <si>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</si>
  <si>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</si>
  <si>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</si>
  <si>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</si>
  <si>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</si>
  <si>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</si>
  <si>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</si>
  <si>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</si>
  <si>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</si>
  <si>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</si>
  <si>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</si>
  <si>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</si>
  <si>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</si>
  <si>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</si>
  <si>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</si>
  <si>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</si>
  <si>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</si>
  <si>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</si>
  <si>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</si>
  <si>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</si>
  <si>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</si>
  <si>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</si>
  <si>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</si>
  <si>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</si>
  <si>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</si>
  <si>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</si>
  <si>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</si>
  <si>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</si>
  <si>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</si>
  <si>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</si>
  <si>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</si>
  <si>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</si>
  <si>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</si>
  <si>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</si>
  <si>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</si>
  <si>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</si>
  <si>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</si>
  <si>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</si>
  <si>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</si>
  <si>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</si>
  <si>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</si>
  <si>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</si>
  <si>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</si>
  <si>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</si>
  <si>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</si>
  <si>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</si>
  <si>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</si>
  <si>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</si>
  <si>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</si>
  <si>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</si>
  <si>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</si>
  <si>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</si>
  <si>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</si>
  <si>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</si>
  <si>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</si>
  <si>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</si>
  <si>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</si>
  <si>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</si>
  <si>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</si>
  <si>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</si>
  <si>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</si>
  <si>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</si>
  <si>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</si>
  <si>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</si>
  <si>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</si>
  <si>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</si>
  <si>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</si>
  <si>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</si>
  <si>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</si>
  <si>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</si>
  <si>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</si>
  <si>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</si>
  <si>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</si>
  <si>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</si>
  <si>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</si>
  <si>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</si>
  <si>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</si>
  <si>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</si>
  <si>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</si>
  <si>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</si>
  <si>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</si>
  <si>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</si>
  <si>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</si>
  <si>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</si>
  <si>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</si>
  <si>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</si>
  <si>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</si>
  <si>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</si>
  <si>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</si>
  <si>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</si>
  <si>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</si>
  <si>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</si>
  <si>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</si>
  <si>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</si>
  <si>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</si>
  <si>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</si>
  <si>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</si>
  <si>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</si>
  <si>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</si>
  <si>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</si>
  <si>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</si>
  <si>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</si>
  <si>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</si>
  <si>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</si>
  <si>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</si>
  <si>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</si>
  <si>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</si>
  <si>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</si>
  <si>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</si>
  <si>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</si>
  <si>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</si>
  <si>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</si>
  <si>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</si>
  <si>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</si>
  <si>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</si>
  <si>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</si>
  <si>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</si>
  <si>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</si>
  <si>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</si>
  <si>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</si>
  <si>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</si>
  <si>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</si>
  <si>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</si>
  <si>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</si>
  <si>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</si>
  <si>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</si>
  <si>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</si>
  <si>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</si>
  <si>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</si>
  <si>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</si>
  <si>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</si>
  <si>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</si>
  <si>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</si>
  <si>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</si>
  <si>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</si>
  <si>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</si>
  <si>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</si>
  <si>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</si>
  <si>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</si>
  <si>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</si>
  <si>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</si>
  <si>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</si>
  <si>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</si>
  <si>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</si>
  <si>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</si>
  <si>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</si>
  <si>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</si>
  <si>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</si>
  <si>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</si>
  <si>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</si>
  <si>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</si>
  <si>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</si>
  <si>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</si>
  <si>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</si>
  <si>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</si>
  <si>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</si>
  <si>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</si>
  <si>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</si>
  <si>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</si>
  <si>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</si>
  <si>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</si>
  <si>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</si>
  <si>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</si>
  <si>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</si>
  <si>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</si>
  <si>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</si>
  <si>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</si>
  <si>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</si>
  <si>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</si>
  <si>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</si>
  <si>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</si>
  <si>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</si>
  <si>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</si>
  <si>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</si>
  <si>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</si>
  <si>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</si>
  <si>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</si>
  <si>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</si>
  <si>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</si>
  <si>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</si>
  <si>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</si>
  <si>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</si>
  <si>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</si>
  <si>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</si>
  <si>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</si>
  <si>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</si>
  <si>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</si>
  <si>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</si>
  <si>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</si>
  <si>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</si>
  <si>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</si>
  <si>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</si>
  <si>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</si>
  <si>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</si>
  <si>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</si>
  <si>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</si>
  <si>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</si>
  <si>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</si>
  <si>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</si>
  <si>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</si>
  <si>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</si>
  <si>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</si>
  <si>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</si>
  <si>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</si>
  <si>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</si>
  <si>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</si>
  <si>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</si>
  <si>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</si>
  <si>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</si>
  <si>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</si>
  <si>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</si>
  <si>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</si>
  <si>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</si>
  <si>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</si>
  <si>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</si>
  <si>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</si>
  <si>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</si>
  <si>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</si>
  <si>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</si>
  <si>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</si>
  <si>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</si>
  <si>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</si>
  <si>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</si>
  <si>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</si>
  <si>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</si>
  <si>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</si>
  <si>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</si>
  <si>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</si>
  <si>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</si>
  <si>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</si>
  <si>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</si>
  <si>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</si>
  <si>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</si>
  <si>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</si>
  <si>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</si>
  <si>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</si>
  <si>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</si>
  <si>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</si>
  <si>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</si>
  <si>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</si>
  <si>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</si>
  <si>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</si>
  <si>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</si>
  <si>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</si>
  <si>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</si>
  <si>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</si>
  <si>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</si>
  <si>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</si>
  <si>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</si>
  <si>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</si>
  <si>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</si>
  <si>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</si>
  <si>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</si>
  <si>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</si>
  <si>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</si>
  <si>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</si>
  <si>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</si>
  <si>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</si>
  <si>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</si>
  <si>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</si>
  <si>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</si>
  <si>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</si>
  <si>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</si>
  <si>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</si>
  <si>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</si>
  <si>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</si>
  <si>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</si>
  <si>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</si>
  <si>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</si>
  <si>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</si>
  <si>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</si>
  <si>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</si>
  <si>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</si>
  <si>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</si>
  <si>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</si>
  <si>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</si>
  <si>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</si>
  <si>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</si>
  <si>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</si>
  <si>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</si>
  <si>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</si>
  <si>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</si>
  <si>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</si>
  <si>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</si>
  <si>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</si>
  <si>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</si>
  <si>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</si>
  <si>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</si>
  <si>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</si>
  <si>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</si>
  <si>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</si>
  <si>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</si>
  <si>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</si>
  <si>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</si>
  <si>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</si>
  <si>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</si>
  <si>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</si>
  <si>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</si>
  <si>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</si>
  <si>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</si>
  <si>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</si>
  <si>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</si>
  <si>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</si>
  <si>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</si>
  <si>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</si>
  <si>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</si>
  <si>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</si>
  <si>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</si>
  <si>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</si>
  <si>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</si>
  <si>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</si>
  <si>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</si>
  <si>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</si>
  <si>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</si>
  <si>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</si>
  <si>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</si>
  <si>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</si>
  <si>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</si>
  <si>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</si>
  <si>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</si>
  <si>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</si>
  <si>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</si>
  <si>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</si>
  <si>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</si>
  <si>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</si>
  <si>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</si>
  <si>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</si>
  <si>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</si>
  <si>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</si>
  <si>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</si>
  <si>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</si>
  <si>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</si>
  <si>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</si>
  <si>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</si>
  <si>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</si>
  <si>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</si>
  <si>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</si>
  <si>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</si>
  <si>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</si>
  <si>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</si>
  <si>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</si>
  <si>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</si>
  <si>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</si>
  <si>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</si>
  <si>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</si>
  <si>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</si>
  <si>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</si>
  <si>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</si>
  <si>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</si>
  <si>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</si>
  <si>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</si>
  <si>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</si>
  <si>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</si>
  <si>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</si>
  <si>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</si>
  <si>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</si>
  <si>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</si>
  <si>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</si>
  <si>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</si>
  <si>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</si>
  <si>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</si>
  <si>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</si>
  <si>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</si>
  <si>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</si>
  <si>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</si>
  <si>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</si>
  <si>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</si>
  <si>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</si>
  <si>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</si>
  <si>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</si>
  <si>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</si>
  <si>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</si>
  <si>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</si>
  <si>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</si>
  <si>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</si>
  <si>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</si>
  <si>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</si>
  <si>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</si>
  <si>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</si>
  <si>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</si>
  <si>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</si>
  <si>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</si>
  <si>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</si>
  <si>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</si>
  <si>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</si>
  <si>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</si>
  <si>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</si>
  <si>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</si>
  <si>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</si>
  <si>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</si>
  <si>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</si>
  <si>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</si>
  <si>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</si>
  <si>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</si>
  <si>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</si>
  <si>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</si>
  <si>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</si>
  <si>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</si>
  <si>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</si>
  <si>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</si>
  <si>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</si>
  <si>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</si>
  <si>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</si>
  <si>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</si>
  <si>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</si>
  <si>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</si>
  <si>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</si>
  <si>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</si>
  <si>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</si>
  <si>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</si>
  <si>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</si>
  <si>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</si>
  <si>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</si>
  <si>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</si>
  <si>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</si>
  <si>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</si>
  <si>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</si>
  <si>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</si>
  <si>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</si>
  <si>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</si>
  <si>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</si>
  <si>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</si>
  <si>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</si>
  <si>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</si>
  <si>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</si>
  <si>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</si>
  <si>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</si>
  <si>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</si>
  <si>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</si>
  <si>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</si>
  <si>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</si>
  <si>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</si>
  <si>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</si>
  <si>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</si>
  <si>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</si>
  <si>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</si>
  <si>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</si>
  <si>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</si>
  <si>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</si>
  <si>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</si>
  <si>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</si>
  <si>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</si>
  <si>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</si>
  <si>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</si>
  <si>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</si>
  <si>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</si>
  <si>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</si>
  <si>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</si>
  <si>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</si>
  <si>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</si>
  <si>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</si>
  <si>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</si>
  <si>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</si>
  <si>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</si>
  <si>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</si>
  <si>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</si>
  <si>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</si>
  <si>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</si>
  <si>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</si>
  <si>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</si>
  <si>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</si>
  <si>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</si>
  <si>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</si>
  <si>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</si>
  <si>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</si>
  <si>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</si>
  <si>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</si>
  <si>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</si>
  <si>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</si>
  <si>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</si>
  <si>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</si>
  <si>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</si>
  <si>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</si>
  <si>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</si>
  <si>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</si>
  <si>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</si>
  <si>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</si>
  <si>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</si>
  <si>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</si>
  <si>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</si>
  <si>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</si>
  <si>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</si>
  <si>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</si>
  <si>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</si>
  <si>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</si>
  <si>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</si>
  <si>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</si>
  <si>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</si>
  <si>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</si>
  <si>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</si>
  <si>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</si>
  <si>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</si>
  <si>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</si>
  <si>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</si>
  <si>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</si>
  <si>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</si>
  <si>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</si>
  <si>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</si>
  <si>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</si>
  <si>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</si>
  <si>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</si>
  <si>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</si>
  <si>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</si>
  <si>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</si>
  <si>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</si>
  <si>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</si>
  <si>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</si>
  <si>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</si>
  <si>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</si>
  <si>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</si>
  <si>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</si>
  <si>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</si>
  <si>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</si>
  <si>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</si>
  <si>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</si>
  <si>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</si>
  <si>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</si>
  <si>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</si>
  <si>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</si>
  <si>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</si>
  <si>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</si>
  <si>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</si>
  <si>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</si>
  <si>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</si>
  <si>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</si>
  <si>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</si>
  <si>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</si>
  <si>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</si>
  <si>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</si>
  <si>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</si>
  <si>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</si>
  <si>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</si>
  <si>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</si>
  <si>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</si>
  <si>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</si>
  <si>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</si>
  <si>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</si>
  <si>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</si>
  <si>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</si>
  <si>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</si>
  <si>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</si>
  <si>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</si>
  <si>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</si>
  <si>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</si>
  <si>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</si>
  <si>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</si>
  <si>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</si>
  <si>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</si>
  <si>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</si>
  <si>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</si>
  <si>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</si>
  <si>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</si>
  <si>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</si>
  <si>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</si>
  <si>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</si>
  <si>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</si>
  <si>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</si>
  <si>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</si>
  <si>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</si>
  <si>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</si>
  <si>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</si>
  <si>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</si>
  <si>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</si>
  <si>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</si>
  <si>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</si>
  <si>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</si>
  <si>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</si>
  <si>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</si>
  <si>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</si>
  <si>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</si>
  <si>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</si>
  <si>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</si>
  <si>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</si>
  <si>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</si>
  <si>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</si>
  <si>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</si>
  <si>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</si>
  <si>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</si>
  <si>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</si>
  <si>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</si>
  <si>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</si>
  <si>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</si>
  <si>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</si>
  <si>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</si>
  <si>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</si>
  <si>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</si>
  <si>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</si>
  <si>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</si>
  <si>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</si>
  <si>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</si>
  <si>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</si>
  <si>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</si>
  <si>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</si>
  <si>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</si>
  <si>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</si>
  <si>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</si>
  <si>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</si>
  <si>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</si>
  <si>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</si>
  <si>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</si>
  <si>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</si>
  <si>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</si>
  <si>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</si>
  <si>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</si>
  <si>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</si>
  <si>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</si>
  <si>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</si>
  <si>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</si>
  <si>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</si>
  <si>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</si>
  <si>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</si>
  <si>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</si>
  <si>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</si>
  <si>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</si>
  <si>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</si>
  <si>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</si>
  <si>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</si>
  <si>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</si>
  <si>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</si>
  <si>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</si>
  <si>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</si>
  <si>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</si>
  <si>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</si>
  <si>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</si>
  <si>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</si>
  <si>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</si>
  <si>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</si>
  <si>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</si>
  <si>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</si>
  <si>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</si>
  <si>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</si>
  <si>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</si>
  <si>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</si>
  <si>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</si>
  <si>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</si>
  <si>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</si>
  <si>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</si>
  <si>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</si>
  <si>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</si>
  <si>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</si>
  <si>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</si>
  <si>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</si>
  <si>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</si>
  <si>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</si>
  <si>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</si>
  <si>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</si>
  <si>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</si>
  <si>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</si>
  <si>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</si>
  <si>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</si>
  <si>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</si>
  <si>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</si>
  <si>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</si>
  <si>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</si>
  <si>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</si>
  <si>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</si>
  <si>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</si>
  <si>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</si>
  <si>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</si>
  <si>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</si>
  <si>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</si>
  <si>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</si>
  <si>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</si>
  <si>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</si>
  <si>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</si>
  <si>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</si>
  <si>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</si>
  <si>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</si>
  <si>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</si>
  <si>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</si>
  <si>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</si>
  <si>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</si>
  <si>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</si>
  <si>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</si>
  <si>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</si>
  <si>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</si>
  <si>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</si>
  <si>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</si>
  <si>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</si>
  <si>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</si>
  <si>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</si>
  <si>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</si>
  <si>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</si>
  <si>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</si>
  <si>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</si>
  <si>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</si>
  <si>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</si>
  <si>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</si>
  <si>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</si>
  <si>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</si>
  <si>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</si>
  <si>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</si>
  <si>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</si>
  <si>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</si>
  <si>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</si>
  <si>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</si>
  <si>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</si>
  <si>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</si>
  <si>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</si>
  <si>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</si>
  <si>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</si>
  <si>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</si>
  <si>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</si>
  <si>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</si>
  <si>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</si>
  <si>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</si>
  <si>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</si>
  <si>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</si>
  <si>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</si>
  <si>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</si>
  <si>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</si>
  <si>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</si>
  <si>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</si>
  <si>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</si>
  <si>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</si>
  <si>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</si>
  <si>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</si>
  <si>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</si>
  <si>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</si>
  <si>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</si>
  <si>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</si>
  <si>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</si>
  <si>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</si>
  <si>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</si>
  <si>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</si>
  <si>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</si>
  <si>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</si>
  <si>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</si>
  <si>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</si>
  <si>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</si>
  <si>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</si>
  <si>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</si>
  <si>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</si>
  <si>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</si>
  <si>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</si>
  <si>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</si>
  <si>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</si>
  <si>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</si>
  <si>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</si>
  <si>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</si>
  <si>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</si>
  <si>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</si>
  <si>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</si>
  <si>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</si>
  <si>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</si>
  <si>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</si>
  <si>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</si>
  <si>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</si>
  <si>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</si>
  <si>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</si>
  <si>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</si>
  <si>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</si>
  <si>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</si>
  <si>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</si>
  <si>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</si>
  <si>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</si>
  <si>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</si>
  <si>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</si>
  <si>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</si>
  <si>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</si>
  <si>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</si>
  <si>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</si>
  <si>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</si>
  <si>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</si>
  <si>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</si>
  <si>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</si>
  <si>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</si>
  <si>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</si>
  <si>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</si>
  <si>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</si>
  <si>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</si>
  <si>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</si>
  <si>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</si>
  <si>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</si>
  <si>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</si>
  <si>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</si>
  <si>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</si>
  <si>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</si>
  <si>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</si>
  <si>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</si>
  <si>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</si>
  <si>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</si>
  <si>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</si>
  <si>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</si>
  <si>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</si>
  <si>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</si>
  <si>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</si>
  <si>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</si>
  <si>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</si>
  <si>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</si>
  <si>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</si>
  <si>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</si>
  <si>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</si>
  <si>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</si>
  <si>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</si>
  <si>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</si>
  <si>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</si>
  <si>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</si>
  <si>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</si>
  <si>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</si>
  <si>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</si>
  <si>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</si>
  <si>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</si>
  <si>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</si>
  <si>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</si>
  <si>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</si>
  <si>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</si>
  <si>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</si>
  <si>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</si>
  <si>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</si>
  <si>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</si>
  <si>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</si>
  <si>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</si>
  <si>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</si>
  <si>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</si>
  <si>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</si>
  <si>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</si>
  <si>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</si>
  <si>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</si>
  <si>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</si>
  <si>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</si>
  <si>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</si>
  <si>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</si>
  <si>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</si>
  <si>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</si>
  <si>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</si>
  <si>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</si>
  <si>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</si>
  <si>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</si>
  <si>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</si>
  <si>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</si>
  <si>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</si>
  <si>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</si>
  <si>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</si>
  <si>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</si>
  <si>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</si>
  <si>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</si>
  <si>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</si>
  <si>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</si>
  <si>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</si>
  <si>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</si>
  <si>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</si>
  <si>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</si>
  <si>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</si>
  <si>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</si>
  <si>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</si>
  <si>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</si>
  <si>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</si>
  <si>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</si>
  <si>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</si>
  <si>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</si>
  <si>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</si>
  <si>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</si>
  <si>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</si>
  <si>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</si>
  <si>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</si>
  <si>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</si>
  <si>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</si>
  <si>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</si>
  <si>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</si>
  <si>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</si>
  <si>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</si>
  <si>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</si>
  <si>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</si>
  <si>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</si>
  <si>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</si>
  <si>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</si>
  <si>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</si>
  <si>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</si>
  <si>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</si>
  <si>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</si>
  <si>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</si>
  <si>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</si>
  <si>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</si>
  <si>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</si>
  <si>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</si>
  <si>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</si>
  <si>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</si>
  <si>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</si>
  <si>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</si>
  <si>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</si>
  <si>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</si>
  <si>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</si>
  <si>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</si>
  <si>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</si>
  <si>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</si>
  <si>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</si>
  <si>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</si>
  <si>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</si>
  <si>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</si>
  <si>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</si>
  <si>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</si>
  <si>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</si>
  <si>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</si>
  <si>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</si>
  <si>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</si>
  <si>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</si>
  <si>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</si>
  <si>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</si>
  <si>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</si>
  <si>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</si>
  <si>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</si>
  <si>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</si>
  <si>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</si>
  <si>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</si>
  <si>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</si>
  <si>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</si>
  <si>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</si>
  <si>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</si>
  <si>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</si>
  <si>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</si>
  <si>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</si>
  <si>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</si>
  <si>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</si>
  <si>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</si>
  <si>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</si>
  <si>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</si>
  <si>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</si>
  <si>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</si>
  <si>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</si>
  <si>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</si>
  <si>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</si>
  <si>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</si>
  <si>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</si>
  <si>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</si>
  <si>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</si>
  <si>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</si>
  <si>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</si>
  <si>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</si>
  <si>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</si>
  <si>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</si>
  <si>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</si>
  <si>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</si>
  <si>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</si>
  <si>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</si>
  <si>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</si>
  <si>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</si>
  <si>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</si>
  <si>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</si>
  <si>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</si>
  <si>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</si>
  <si>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</si>
  <si>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</si>
  <si>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</si>
  <si>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</si>
  <si>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</si>
  <si>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</si>
  <si>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</si>
  <si>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</si>
  <si>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</si>
  <si>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</si>
  <si>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</si>
  <si>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</si>
  <si>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</si>
  <si>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</si>
  <si>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</si>
  <si>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</si>
  <si>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</si>
  <si>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</si>
  <si>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</si>
  <si>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</si>
  <si>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</si>
  <si>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</si>
  <si>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</si>
  <si>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</si>
  <si>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</si>
  <si>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</si>
  <si>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</si>
  <si>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</si>
  <si>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</si>
  <si>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</si>
  <si>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</si>
  <si>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</si>
  <si>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</si>
  <si>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</si>
  <si>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</si>
  <si>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</si>
  <si>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</si>
  <si>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</si>
  <si>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</si>
  <si>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</si>
  <si>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</si>
  <si>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</si>
  <si>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</si>
  <si>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</si>
  <si>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</si>
  <si>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</si>
  <si>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</si>
  <si>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</si>
  <si>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</si>
  <si>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</si>
  <si>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</si>
  <si>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</si>
  <si>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</si>
  <si>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</si>
  <si>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</si>
  <si>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</si>
  <si>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</si>
  <si>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</si>
  <si>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</si>
  <si>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</si>
  <si>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</si>
  <si>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</si>
  <si>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</si>
  <si>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</si>
  <si>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</si>
  <si>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</si>
  <si>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</si>
  <si>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</si>
  <si>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</si>
  <si>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</si>
  <si>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</si>
  <si>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</si>
  <si>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</si>
  <si>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</si>
  <si>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</si>
  <si>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</si>
  <si>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</si>
  <si>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</si>
  <si>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</si>
  <si>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</si>
  <si>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</si>
  <si>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</si>
  <si>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</si>
  <si>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</si>
  <si>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</si>
  <si>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</si>
  <si>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</si>
  <si>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</si>
  <si>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</si>
  <si>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</si>
  <si>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</si>
  <si>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</si>
  <si>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</si>
  <si>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</si>
  <si>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</si>
  <si>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</si>
  <si>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</si>
  <si>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</si>
  <si>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</si>
  <si>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</si>
  <si>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</si>
  <si>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</si>
  <si>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</si>
  <si>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</si>
  <si>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</si>
  <si>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</si>
  <si>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</si>
  <si>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</si>
  <si>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</si>
  <si>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</si>
  <si>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</si>
  <si>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</si>
  <si>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</si>
  <si>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</si>
  <si>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</si>
  <si>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</si>
  <si>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</si>
  <si>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</si>
  <si>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</si>
  <si>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</si>
  <si>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</si>
  <si>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</si>
  <si>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</si>
  <si>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</si>
  <si>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</si>
  <si>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</si>
  <si>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</si>
  <si>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</si>
  <si>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</si>
  <si>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</si>
  <si>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</si>
  <si>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</si>
  <si>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</si>
  <si>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</si>
  <si>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</si>
  <si>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</si>
  <si>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</si>
  <si>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</si>
  <si>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</si>
  <si>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</si>
  <si>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</si>
  <si>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</si>
  <si>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</si>
  <si>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</si>
  <si>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</si>
  <si>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</si>
  <si>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</si>
  <si>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</si>
  <si>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</si>
  <si>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</si>
  <si>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</si>
  <si>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</si>
  <si>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</si>
  <si>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</si>
  <si>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</si>
  <si>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</si>
  <si>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</si>
  <si>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</si>
  <si>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</si>
  <si>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</si>
  <si>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</si>
  <si>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</si>
  <si>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</si>
  <si>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</si>
  <si>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</si>
  <si>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</si>
  <si>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</si>
  <si>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</si>
  <si>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</si>
  <si>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</si>
  <si>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</si>
  <si>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</si>
  <si>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</si>
  <si>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</si>
  <si>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</si>
  <si>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</si>
  <si>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</si>
  <si>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</si>
  <si>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</si>
  <si>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</si>
  <si>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</si>
  <si>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</si>
  <si>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</si>
  <si>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</si>
  <si>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</si>
  <si>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</si>
  <si>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</si>
  <si>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</si>
  <si>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</si>
  <si>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</si>
  <si>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</si>
  <si>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</si>
  <si>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</si>
  <si>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</si>
  <si>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</si>
  <si>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</si>
  <si>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</si>
  <si>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</si>
  <si>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</si>
  <si>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</si>
  <si>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</si>
  <si>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</si>
  <si>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</si>
  <si>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</si>
  <si>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</si>
  <si>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</si>
  <si>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</si>
  <si>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</si>
  <si>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</si>
  <si>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</si>
  <si>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</si>
  <si>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</si>
  <si>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</si>
  <si>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</si>
  <si>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</si>
  <si>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</si>
  <si>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</si>
  <si>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</si>
  <si>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</si>
  <si>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</si>
  <si>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</si>
  <si>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</si>
  <si>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</si>
  <si>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</si>
  <si>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</si>
  <si>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</si>
  <si>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</si>
  <si>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</si>
  <si>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</si>
  <si>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</si>
  <si>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</si>
  <si>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</si>
  <si>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</si>
  <si>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</si>
  <si>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</si>
  <si>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</si>
  <si>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</si>
  <si>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</si>
  <si>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</si>
  <si>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</si>
  <si>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</si>
  <si>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</si>
  <si>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</si>
  <si>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</si>
  <si>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</si>
  <si>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</si>
  <si>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</si>
  <si>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</si>
  <si>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</si>
  <si>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</si>
  <si>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</si>
  <si>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</si>
  <si>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</si>
  <si>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</si>
  <si>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</si>
  <si>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</si>
  <si>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</si>
  <si>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</si>
  <si>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</si>
  <si>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</si>
  <si>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</si>
  <si>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</si>
  <si>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</si>
  <si>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</si>
  <si>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</si>
  <si>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</si>
  <si>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</si>
  <si>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</si>
  <si>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</si>
  <si>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</si>
  <si>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</si>
  <si>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</si>
  <si>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</si>
  <si>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</si>
  <si>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</si>
  <si>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</si>
  <si>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</si>
  <si>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</si>
  <si>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</si>
  <si>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</si>
  <si>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</si>
  <si>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</si>
  <si>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</si>
  <si>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</si>
  <si>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</si>
  <si>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</si>
  <si>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</si>
  <si>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</si>
  <si>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</si>
  <si>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</si>
  <si>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</si>
  <si>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</si>
  <si>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</si>
  <si>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</si>
  <si>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</si>
  <si>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</si>
  <si>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</si>
  <si>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</si>
  <si>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</si>
  <si>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</si>
  <si>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</si>
  <si>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</si>
  <si>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</si>
  <si>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</si>
  <si>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</si>
  <si>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</si>
  <si>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</si>
  <si>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</si>
  <si>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</si>
  <si>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</si>
  <si>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</si>
  <si>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</si>
  <si>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</si>
  <si>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</si>
  <si>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</si>
  <si>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</si>
  <si>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</si>
  <si>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</si>
  <si>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</si>
  <si>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</si>
  <si>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</si>
  <si>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</si>
  <si>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</si>
  <si>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</si>
  <si>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</si>
  <si>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</si>
  <si>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</si>
  <si>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</si>
  <si>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</si>
  <si>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</si>
  <si>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</si>
  <si>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</si>
  <si>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</si>
  <si>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</si>
  <si>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</si>
  <si>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</si>
  <si>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</si>
  <si>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</si>
  <si>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</si>
  <si>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</si>
  <si>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</si>
  <si>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</si>
  <si>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</si>
  <si>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</si>
  <si>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</si>
  <si>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</si>
  <si>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</si>
  <si>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</si>
  <si>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</si>
  <si>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</si>
  <si>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</si>
  <si>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</si>
  <si>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</si>
  <si>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</si>
  <si>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</si>
  <si>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</si>
  <si>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</si>
  <si>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</si>
  <si>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</si>
  <si>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</si>
  <si>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</si>
  <si>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</si>
  <si>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</si>
  <si>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</si>
  <si>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</si>
  <si>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</si>
  <si>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</si>
  <si>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</si>
  <si>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</si>
  <si>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</si>
  <si>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</si>
  <si>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</si>
  <si>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</si>
  <si>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</si>
  <si>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</si>
  <si>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</si>
  <si>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</si>
  <si>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</si>
  <si>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</si>
  <si>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</si>
  <si>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</si>
  <si>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</si>
  <si>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</si>
  <si>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</si>
  <si>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</si>
  <si>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</si>
  <si>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</si>
  <si>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</si>
  <si>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</si>
  <si>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</si>
  <si>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</si>
  <si>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</si>
  <si>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</si>
  <si>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</si>
  <si>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</si>
  <si>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</si>
  <si>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</si>
  <si>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</si>
  <si>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</si>
  <si>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</si>
  <si>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</si>
  <si>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</si>
  <si>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</si>
  <si>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</si>
  <si>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</si>
  <si>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</si>
  <si>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</si>
  <si>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</si>
  <si>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</si>
  <si>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</si>
  <si>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</si>
  <si>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</si>
  <si>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</si>
  <si>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</si>
  <si>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</si>
  <si>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</si>
  <si>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</si>
  <si>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</si>
  <si>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</si>
  <si>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</si>
  <si>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</si>
  <si>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</si>
  <si>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</si>
  <si>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</si>
  <si>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</si>
  <si>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</si>
  <si>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</si>
  <si>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</si>
  <si>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</si>
  <si>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</si>
  <si>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</si>
  <si>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</si>
  <si>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</si>
  <si>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</si>
  <si>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</si>
  <si>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</si>
  <si>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</si>
  <si>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</si>
  <si>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</si>
  <si>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</si>
  <si>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</si>
  <si>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</si>
  <si>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</si>
  <si>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</si>
  <si>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</si>
  <si>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</si>
  <si>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</si>
  <si>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</si>
  <si>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</si>
  <si>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</si>
  <si>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</si>
  <si>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</si>
  <si>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</si>
  <si>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</si>
  <si>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</si>
  <si>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</si>
  <si>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</si>
  <si>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</si>
  <si>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</si>
  <si>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</si>
  <si>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</si>
  <si>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</si>
  <si>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</si>
  <si>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</si>
  <si>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</si>
  <si>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</si>
  <si>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</si>
  <si>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</si>
  <si>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</si>
  <si>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</si>
  <si>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</si>
  <si>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</si>
  <si>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</si>
  <si>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</si>
  <si>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</si>
  <si>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</si>
  <si>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</si>
  <si>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</si>
  <si>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</si>
  <si>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</si>
  <si>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</si>
  <si>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</si>
  <si>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</si>
  <si>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</si>
  <si>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</si>
  <si>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</si>
  <si>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</si>
  <si>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</si>
  <si>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</si>
  <si>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</si>
  <si>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</si>
  <si>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</si>
  <si>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</si>
  <si>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</si>
  <si>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</si>
  <si>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</si>
  <si>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</si>
  <si>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</si>
  <si>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</si>
  <si>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</si>
  <si>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</si>
  <si>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</si>
  <si>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</si>
  <si>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</si>
  <si>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</si>
  <si>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</si>
  <si>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</si>
  <si>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</si>
  <si>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</si>
  <si>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</si>
  <si>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</si>
  <si>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</si>
  <si>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</si>
  <si>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</si>
  <si>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</si>
  <si>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</si>
  <si>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</si>
  <si>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</si>
  <si>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</si>
  <si>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</si>
  <si>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</si>
  <si>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</si>
  <si>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</si>
  <si>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</si>
  <si>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</si>
  <si>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</si>
  <si>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</si>
  <si>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</si>
  <si>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</si>
  <si>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</si>
  <si>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</si>
  <si>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</si>
  <si>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</si>
  <si>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</si>
  <si>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</si>
  <si>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</si>
  <si>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</si>
  <si>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</si>
  <si>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</si>
  <si>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</si>
  <si>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</si>
  <si>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</si>
  <si>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</si>
  <si>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</si>
  <si>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</si>
  <si>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</si>
  <si>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</si>
  <si>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</si>
  <si>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</si>
  <si>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</si>
  <si>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</si>
  <si>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</si>
  <si>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</si>
  <si>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</si>
  <si>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</si>
  <si>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</si>
  <si>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</si>
  <si>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</si>
  <si>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</si>
  <si>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</si>
  <si>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</si>
  <si>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</si>
  <si>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</si>
  <si>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</si>
  <si>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</si>
  <si>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</si>
  <si>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</si>
  <si>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</si>
  <si>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</si>
  <si>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</si>
  <si>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</si>
  <si>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</si>
  <si>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</si>
  <si>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</si>
  <si>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</si>
  <si>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</si>
  <si>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</si>
  <si>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</si>
  <si>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</si>
  <si>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</si>
  <si>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</si>
  <si>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</si>
  <si>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</si>
  <si>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</si>
  <si>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</si>
  <si>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</si>
  <si>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</si>
  <si>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</si>
  <si>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</si>
  <si>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</si>
  <si>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</si>
  <si>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</si>
  <si>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</si>
  <si>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</si>
  <si>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</si>
  <si>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</si>
  <si>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</si>
  <si>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</si>
  <si>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</si>
  <si>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</si>
  <si>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</si>
  <si>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</si>
  <si>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</si>
  <si>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</si>
  <si>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</si>
  <si>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</si>
  <si>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</si>
  <si>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</si>
  <si>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</si>
  <si>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</si>
  <si>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</si>
  <si>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</si>
  <si>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</si>
  <si>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</si>
  <si>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</si>
  <si>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</si>
  <si>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</si>
  <si>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</si>
  <si>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</si>
  <si>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</si>
  <si>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</si>
  <si>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</si>
  <si>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</si>
  <si>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</si>
  <si>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</si>
  <si>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</si>
  <si>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</si>
  <si>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</si>
  <si>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</si>
  <si>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</si>
  <si>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</si>
  <si>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</si>
  <si>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</si>
  <si>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</si>
  <si>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</si>
  <si>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</si>
  <si>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</si>
  <si>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</si>
  <si>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</si>
  <si>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</si>
  <si>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</si>
  <si>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</si>
  <si>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</si>
  <si>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</si>
  <si>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</si>
  <si>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</si>
  <si>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</si>
  <si>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</si>
  <si>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</si>
  <si>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</si>
  <si>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</si>
  <si>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</si>
  <si>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</si>
  <si>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</si>
  <si>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</si>
  <si>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</si>
  <si>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</si>
  <si>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</si>
  <si>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</si>
  <si>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</si>
  <si>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</si>
  <si>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</si>
  <si>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</si>
  <si>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</si>
  <si>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</si>
  <si>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</si>
  <si>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</si>
  <si>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</si>
  <si>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</si>
  <si>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</si>
  <si>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</si>
  <si>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</si>
  <si>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</si>
  <si>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</si>
  <si>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</si>
  <si>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</si>
  <si>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</si>
  <si>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</si>
  <si>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</si>
  <si>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</si>
  <si>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</si>
  <si>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</si>
  <si>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</si>
  <si>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</si>
  <si>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</si>
  <si>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</si>
  <si>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</si>
  <si>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</si>
  <si>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</si>
  <si>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</si>
  <si>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</si>
  <si>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</si>
  <si>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</si>
  <si>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</si>
  <si>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</si>
  <si>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</si>
  <si>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</si>
  <si>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</si>
  <si>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</si>
  <si>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</si>
  <si>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</si>
  <si>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</si>
  <si>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</si>
  <si>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</si>
  <si>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</si>
  <si>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</si>
  <si>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</si>
  <si>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</si>
  <si>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</si>
  <si>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</si>
  <si>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</si>
  <si>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</si>
  <si>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</si>
  <si>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</si>
  <si>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</si>
  <si>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</si>
  <si>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</si>
  <si>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</si>
  <si>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</si>
  <si>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</si>
  <si>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</si>
  <si>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</si>
  <si>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</si>
  <si>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</si>
  <si>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</si>
  <si>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</si>
  <si>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</si>
  <si>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</si>
  <si>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</si>
  <si>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</si>
  <si>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</si>
  <si>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</si>
  <si>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</si>
  <si>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</si>
  <si>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</si>
  <si>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</si>
  <si>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</si>
  <si>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</si>
  <si>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</si>
  <si>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</si>
  <si>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</si>
  <si>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</si>
  <si>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</si>
  <si>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</si>
  <si>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</si>
  <si>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</si>
  <si>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</si>
  <si>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</si>
  <si>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</si>
  <si>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</si>
  <si>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</si>
  <si>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</si>
  <si>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</si>
  <si>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</si>
  <si>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</si>
  <si>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</si>
  <si>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</si>
  <si>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</si>
  <si>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</si>
  <si>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</si>
  <si>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</si>
  <si>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</si>
  <si>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</si>
  <si>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</si>
  <si>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</si>
  <si>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</si>
  <si>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</si>
  <si>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</si>
  <si>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</si>
  <si>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</si>
  <si>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</si>
  <si>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</si>
  <si>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</si>
  <si>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</si>
  <si>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</si>
  <si>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</si>
  <si>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</si>
  <si>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</si>
  <si>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</si>
  <si>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</si>
  <si>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</si>
  <si>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</si>
  <si>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</si>
  <si>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</si>
  <si>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</si>
  <si>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</si>
  <si>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</si>
  <si>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</si>
  <si>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</si>
  <si>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</si>
  <si>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</si>
  <si>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</si>
  <si>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</si>
  <si>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</si>
  <si>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</si>
  <si>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</si>
  <si>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</si>
  <si>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</si>
  <si>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</si>
  <si>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</si>
  <si>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</si>
  <si>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</si>
  <si>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</si>
  <si>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</si>
  <si>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</si>
  <si>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</si>
  <si>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</si>
  <si>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</si>
  <si>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</si>
  <si>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</si>
  <si>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</si>
  <si>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</si>
  <si>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</si>
  <si>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</si>
  <si>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</si>
  <si>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</si>
  <si>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</si>
  <si>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</si>
  <si>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</si>
  <si>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</si>
  <si>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</si>
  <si>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</si>
  <si>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</si>
  <si>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</si>
  <si>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</si>
  <si>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</si>
  <si>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</si>
  <si>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</si>
  <si>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</si>
  <si>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</si>
  <si>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</si>
  <si>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</si>
  <si>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</si>
  <si>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</si>
  <si>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</si>
  <si>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</si>
  <si>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</si>
  <si>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</si>
  <si>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</si>
  <si>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</si>
  <si>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</si>
  <si>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</si>
  <si>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</si>
  <si>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</si>
  <si>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</si>
  <si>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</si>
  <si>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</si>
  <si>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</si>
  <si>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</si>
  <si>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</si>
  <si>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</si>
  <si>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</si>
  <si>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</si>
  <si>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</si>
  <si>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</si>
  <si>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</si>
  <si>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</si>
  <si>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</si>
  <si>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</si>
  <si>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</si>
  <si>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</si>
  <si>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</si>
  <si>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</si>
  <si>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</si>
  <si>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</si>
  <si>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</si>
  <si>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</si>
  <si>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</si>
  <si>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</si>
  <si>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</si>
  <si>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</si>
  <si>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</si>
  <si>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</si>
  <si>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</si>
  <si>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</si>
  <si>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</si>
  <si>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</si>
  <si>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</si>
  <si>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</si>
  <si>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</si>
  <si>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</si>
  <si>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</si>
  <si>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</si>
  <si>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</si>
  <si>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</si>
  <si>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</si>
  <si>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</si>
  <si>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</si>
  <si>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</si>
  <si>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</si>
  <si>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</si>
  <si>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</si>
  <si>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</si>
  <si>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</si>
  <si>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</si>
  <si>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</si>
  <si>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</si>
  <si>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</si>
  <si>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</si>
  <si>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</si>
  <si>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</si>
  <si>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</si>
  <si>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</si>
  <si>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</si>
  <si>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</si>
  <si>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</si>
  <si>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</si>
  <si>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</si>
  <si>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</si>
  <si>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</si>
  <si>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</si>
  <si>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</si>
  <si>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</si>
  <si>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</si>
  <si>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</si>
  <si>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</si>
  <si>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</si>
  <si>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</si>
  <si>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</si>
  <si>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</si>
  <si>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</si>
  <si>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</si>
  <si>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</si>
  <si>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</si>
  <si>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</si>
  <si>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</si>
  <si>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</si>
  <si>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</si>
  <si>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</si>
  <si>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</si>
  <si>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</si>
  <si>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</si>
  <si>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</si>
  <si>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</si>
  <si>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</si>
  <si>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</si>
  <si>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</si>
  <si>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</si>
  <si>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</si>
  <si>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</si>
  <si>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</si>
  <si>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</si>
  <si>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</si>
  <si>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</si>
  <si>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</si>
  <si>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</si>
  <si>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</si>
  <si>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</si>
  <si>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</si>
  <si>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</si>
  <si>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</si>
  <si>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</si>
  <si>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</si>
  <si>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</si>
  <si>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</si>
  <si>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</si>
  <si>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</si>
  <si>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</si>
  <si>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</si>
  <si>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</si>
  <si>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</si>
  <si>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</si>
  <si>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</si>
  <si>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</si>
  <si>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</si>
  <si>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</si>
  <si>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</si>
  <si>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</si>
  <si>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</si>
  <si>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</si>
  <si>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</si>
  <si>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</si>
  <si>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</si>
  <si>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</si>
  <si>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</si>
  <si>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</si>
  <si>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</si>
  <si>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</si>
  <si>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</si>
  <si>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</si>
  <si>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</si>
  <si>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</si>
  <si>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</si>
  <si>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</si>
  <si>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</si>
  <si>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</si>
  <si>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</si>
  <si>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</si>
  <si>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</si>
  <si>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</si>
  <si>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</si>
  <si>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</si>
  <si>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</si>
  <si>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</si>
  <si>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</si>
  <si>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</si>
  <si>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</si>
  <si>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</si>
  <si>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</si>
  <si>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</si>
  <si>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</si>
  <si>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</si>
  <si>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</si>
  <si>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</si>
  <si>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</si>
  <si>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</si>
  <si>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</si>
  <si>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</si>
  <si>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</si>
  <si>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</si>
  <si>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</si>
  <si>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</si>
  <si>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</si>
  <si>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</si>
  <si>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</si>
  <si>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</si>
  <si>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</si>
  <si>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</si>
  <si>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</si>
  <si>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</si>
  <si>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</si>
  <si>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</si>
  <si>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</si>
  <si>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</si>
  <si>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</si>
  <si>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</si>
  <si>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</si>
  <si>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</si>
  <si>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</si>
  <si>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</si>
  <si>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</si>
  <si>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</si>
  <si>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</si>
  <si>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</si>
  <si>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</si>
  <si>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</si>
  <si>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</si>
  <si>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</si>
  <si>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</si>
  <si>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</si>
  <si>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</si>
  <si>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</si>
  <si>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</si>
  <si>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</si>
  <si>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</si>
  <si>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</si>
  <si>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</si>
  <si>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</si>
  <si>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</si>
  <si>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</si>
  <si>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</si>
  <si>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</si>
  <si>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</si>
  <si>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</si>
  <si>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</si>
  <si>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</si>
  <si>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</si>
  <si>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</si>
  <si>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</si>
  <si>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</si>
  <si>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</si>
  <si>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</si>
  <si>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</si>
  <si>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</si>
  <si>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</si>
  <si>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</si>
  <si>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</si>
  <si>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</si>
  <si>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</si>
  <si>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</si>
  <si>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</si>
  <si>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</si>
  <si>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</si>
  <si>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</si>
  <si>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</si>
  <si>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</si>
  <si>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</si>
  <si>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</si>
  <si>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</si>
  <si>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</si>
  <si>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</si>
  <si>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</si>
  <si>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</si>
  <si>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</si>
  <si>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</si>
  <si>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</si>
  <si>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</si>
  <si>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</si>
  <si>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</si>
  <si>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</si>
  <si>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</si>
  <si>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</si>
  <si>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</si>
  <si>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</si>
  <si>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</si>
  <si>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</si>
  <si>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</si>
  <si>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</si>
  <si>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</si>
  <si>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</si>
  <si>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</si>
  <si>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</si>
  <si>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</si>
  <si>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</si>
  <si>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</si>
  <si>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</si>
  <si>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</si>
  <si>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</si>
  <si>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</si>
  <si>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</si>
  <si>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</si>
  <si>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</si>
  <si>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</si>
  <si>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</si>
  <si>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</si>
  <si>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</si>
  <si>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</si>
  <si>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</si>
  <si>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</si>
  <si>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</si>
  <si>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</si>
  <si>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</si>
  <si>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</si>
  <si>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</si>
  <si>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</si>
  <si>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</si>
  <si>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</si>
  <si>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</si>
  <si>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</si>
  <si>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</si>
  <si>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</si>
  <si>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</si>
  <si>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</si>
  <si>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</si>
  <si>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</si>
  <si>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</si>
  <si>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</si>
  <si>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</si>
  <si>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</si>
  <si>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</si>
  <si>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</si>
  <si>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</si>
  <si>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</si>
  <si>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</si>
  <si>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</si>
  <si>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</si>
  <si>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</si>
  <si>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</si>
  <si>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</si>
  <si>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</si>
  <si>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</si>
  <si>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</si>
  <si>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</si>
  <si>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</si>
  <si>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</si>
  <si>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</si>
  <si>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</si>
  <si>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</si>
  <si>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</si>
  <si>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</si>
  <si>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</si>
  <si>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</si>
  <si>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</si>
  <si>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</si>
  <si>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</si>
  <si>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</si>
  <si>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</si>
  <si>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</si>
  <si>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</si>
  <si>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</si>
  <si>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</si>
  <si>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</si>
  <si>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</si>
  <si>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</si>
  <si>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</si>
  <si>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</si>
  <si>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</si>
  <si>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</si>
  <si>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</si>
  <si>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</si>
  <si>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</si>
  <si>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</si>
  <si>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</si>
  <si>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</si>
  <si>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</si>
  <si>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</si>
  <si>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</si>
  <si>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</si>
  <si>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</si>
  <si>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</si>
  <si>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</si>
  <si>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</si>
  <si>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</si>
  <si>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</si>
  <si>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</si>
  <si>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</si>
  <si>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</si>
  <si>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</si>
  <si>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</si>
  <si>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</si>
  <si>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</si>
  <si>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</si>
  <si>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</si>
  <si>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</si>
  <si>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</si>
  <si>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</si>
  <si>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</si>
  <si>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</si>
  <si>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</si>
  <si>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</si>
  <si>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</si>
  <si>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</si>
  <si>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</si>
  <si>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</si>
  <si>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</si>
  <si>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</si>
  <si>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</si>
  <si>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</si>
  <si>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</si>
  <si>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</si>
  <si>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</si>
  <si>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</si>
  <si>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</si>
  <si>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</si>
  <si>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</si>
  <si>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</si>
  <si>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</si>
  <si>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</si>
  <si>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</si>
  <si>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</si>
  <si>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</si>
  <si>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</si>
  <si>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</si>
  <si>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</si>
  <si>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</si>
  <si>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</si>
  <si>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</si>
  <si>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</si>
  <si>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</si>
  <si>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</si>
  <si>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</si>
  <si>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</si>
  <si>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</si>
  <si>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</si>
  <si>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</si>
  <si>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</si>
  <si>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</si>
  <si>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</si>
  <si>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</si>
  <si>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</si>
  <si>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</si>
  <si>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</si>
  <si>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</si>
  <si>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</si>
  <si>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</si>
  <si>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</si>
  <si>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</si>
  <si>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</si>
  <si>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</si>
  <si>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</si>
  <si>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</si>
  <si>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</si>
  <si>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</si>
  <si>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</si>
  <si>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</si>
  <si>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</si>
  <si>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</si>
  <si>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</si>
  <si>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</si>
  <si>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</si>
  <si>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</si>
  <si>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</si>
  <si>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</si>
  <si>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</si>
  <si>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</si>
  <si>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</si>
  <si>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</si>
  <si>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</si>
  <si>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</si>
  <si>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</si>
  <si>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</si>
  <si>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</si>
  <si>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</si>
  <si>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</si>
  <si>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</si>
  <si>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</si>
  <si>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</si>
  <si>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</si>
  <si>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</si>
  <si>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</si>
  <si>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</si>
  <si>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</si>
  <si>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</si>
  <si>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</si>
  <si>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</si>
  <si>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</si>
  <si>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</si>
  <si>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</si>
  <si>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</si>
  <si>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</si>
  <si>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</si>
  <si>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</si>
  <si>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</si>
  <si>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</si>
  <si>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</si>
  <si>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</si>
  <si>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</si>
  <si>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</si>
  <si>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</si>
  <si>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</si>
  <si>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</si>
  <si>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</si>
  <si>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</si>
  <si>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</si>
  <si>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</si>
  <si>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</si>
  <si>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</si>
  <si>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</si>
  <si>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</si>
  <si>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</si>
  <si>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</si>
  <si>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</si>
  <si>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</si>
  <si>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</si>
  <si>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</si>
  <si>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</si>
  <si>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</si>
  <si>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</si>
  <si>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</si>
  <si>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</si>
  <si>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</si>
  <si>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</si>
  <si>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</si>
  <si>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</si>
  <si>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</si>
  <si>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</si>
  <si>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</si>
  <si>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</si>
  <si>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</si>
  <si>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</si>
  <si>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</si>
  <si>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</si>
  <si>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</si>
  <si>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</si>
  <si>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</si>
  <si>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</si>
  <si>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</si>
  <si>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</si>
  <si>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</si>
  <si>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</si>
  <si>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</si>
  <si>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</si>
  <si>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</si>
  <si>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</si>
  <si>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</si>
  <si>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</si>
  <si>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</si>
  <si>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</si>
  <si>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</si>
  <si>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</si>
  <si>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</si>
  <si>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</si>
  <si>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</si>
  <si>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</si>
  <si>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</si>
  <si>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</si>
  <si>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</si>
  <si>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</si>
  <si>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</si>
  <si>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</si>
  <si>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</si>
  <si>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</si>
  <si>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</si>
  <si>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</si>
  <si>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</si>
  <si>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</si>
  <si>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</si>
  <si>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</si>
  <si>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</si>
  <si>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</si>
  <si>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</si>
  <si>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</si>
  <si>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</si>
  <si>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</si>
  <si>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</si>
  <si>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</si>
  <si>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</si>
  <si>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</si>
  <si>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</si>
  <si>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</si>
  <si>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</si>
  <si>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</si>
  <si>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</si>
  <si>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</si>
  <si>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</si>
  <si>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</si>
  <si>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</si>
  <si>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</si>
  <si>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</si>
  <si>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</si>
  <si>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</si>
  <si>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</si>
  <si>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</si>
  <si>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</si>
  <si>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</si>
  <si>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</si>
  <si>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</si>
  <si>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</si>
  <si>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</si>
  <si>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</si>
  <si>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</si>
  <si>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</si>
  <si>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</si>
  <si>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</si>
  <si>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</si>
  <si>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</si>
  <si>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</si>
  <si>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</si>
  <si>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</si>
  <si>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</si>
  <si>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</si>
  <si>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</si>
  <si>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</si>
  <si>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</si>
  <si>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</si>
  <si>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</si>
  <si>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</si>
  <si>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</si>
  <si>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</si>
  <si>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</si>
  <si>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</si>
  <si>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</si>
  <si>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</si>
  <si>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</si>
  <si>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</si>
  <si>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</si>
  <si>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</si>
  <si>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</si>
  <si>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</si>
  <si>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</si>
  <si>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</si>
  <si>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</si>
  <si>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</si>
  <si>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</si>
  <si>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</si>
  <si>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</si>
  <si>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</si>
  <si>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</si>
  <si>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</si>
  <si>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</si>
  <si>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</si>
  <si>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</si>
  <si>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</si>
  <si>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</si>
  <si>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</si>
  <si>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</si>
  <si>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</si>
  <si>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</si>
  <si>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</si>
  <si>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</si>
  <si>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</si>
  <si>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</si>
  <si>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</si>
  <si>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</si>
  <si>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</si>
  <si>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</si>
  <si>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</si>
  <si>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</si>
  <si>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</si>
  <si>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</si>
  <si>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</si>
  <si>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</si>
  <si>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</si>
  <si>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</si>
  <si>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</si>
  <si>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</si>
  <si>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</si>
  <si>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</si>
  <si>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</si>
  <si>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</si>
  <si>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</si>
  <si>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</si>
  <si>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</si>
  <si>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</si>
  <si>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</si>
  <si>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</si>
  <si>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</si>
  <si>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</si>
  <si>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</si>
  <si>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</si>
  <si>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</si>
  <si>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</si>
  <si>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</si>
  <si>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</si>
  <si>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</si>
  <si>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</si>
  <si>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</si>
  <si>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</si>
  <si>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</si>
  <si>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</si>
  <si>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</si>
  <si>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</si>
  <si>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</si>
  <si>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</si>
  <si>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</si>
  <si>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</si>
  <si>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</si>
  <si>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</si>
  <si>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</si>
  <si>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</si>
  <si>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</si>
  <si>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</si>
  <si>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</si>
  <si>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</si>
  <si>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</si>
  <si>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</si>
  <si>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</si>
  <si>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</si>
  <si>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</si>
  <si>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</si>
  <si>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</si>
  <si>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</si>
  <si>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</si>
  <si>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</si>
  <si>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</si>
  <si>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</si>
  <si>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</si>
  <si>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</si>
  <si>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</si>
  <si>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</si>
  <si>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</si>
  <si>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</si>
  <si>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</si>
  <si>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</si>
  <si>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</si>
  <si>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</si>
  <si>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</si>
  <si>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</si>
  <si>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</si>
  <si>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</si>
  <si>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</si>
  <si>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</si>
  <si>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</si>
  <si>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</si>
  <si>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</si>
  <si>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</si>
  <si>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</si>
  <si>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</si>
  <si>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</si>
  <si>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</si>
  <si>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</si>
  <si>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</si>
  <si>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</si>
  <si>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</si>
  <si>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</si>
  <si>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</si>
  <si>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</si>
  <si>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</si>
  <si>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</si>
  <si>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</si>
  <si>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</si>
  <si>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</si>
  <si>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</si>
  <si>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</si>
  <si>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</si>
  <si>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</si>
  <si>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</si>
  <si>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</si>
  <si>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</si>
  <si>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</si>
  <si>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</si>
  <si>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</si>
  <si>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</si>
  <si>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</si>
  <si>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</si>
  <si>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</si>
  <si>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</si>
  <si>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</si>
  <si>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</si>
  <si>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</si>
  <si>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</si>
  <si>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</si>
  <si>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</si>
  <si>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</si>
  <si>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</si>
  <si>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</si>
  <si>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</si>
  <si>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</si>
  <si>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</si>
  <si>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</si>
  <si>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</si>
  <si>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</si>
  <si>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</si>
  <si>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</si>
  <si>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</si>
  <si>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</si>
  <si>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</si>
  <si>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</si>
  <si>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</si>
  <si>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</si>
  <si>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</si>
  <si>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</si>
  <si>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</si>
  <si>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</si>
  <si>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</si>
  <si>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</si>
  <si>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</si>
  <si>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</si>
  <si>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</si>
  <si>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</si>
  <si>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</si>
  <si>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</si>
  <si>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</si>
  <si>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</si>
  <si>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</si>
  <si>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</si>
  <si>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</si>
  <si>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</si>
  <si>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</si>
  <si>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</si>
  <si>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</si>
  <si>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</si>
  <si>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</si>
  <si>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</si>
  <si>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</si>
  <si>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</si>
  <si>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</si>
  <si>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</si>
  <si>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</si>
  <si>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</si>
  <si>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</si>
  <si>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</si>
  <si>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</si>
  <si>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</si>
  <si>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</si>
  <si>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</si>
  <si>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</si>
  <si>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</si>
  <si>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</si>
  <si>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</si>
  <si>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</si>
  <si>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</si>
  <si>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</si>
  <si>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</si>
  <si>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</si>
  <si>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</si>
  <si>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</si>
  <si>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</si>
  <si>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</si>
  <si>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</si>
  <si>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</si>
  <si>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</si>
  <si>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</si>
  <si>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</si>
  <si>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</si>
  <si>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</si>
  <si>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</si>
  <si>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</si>
  <si>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</si>
  <si>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</si>
  <si>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</si>
  <si>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</si>
  <si>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</si>
  <si>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</si>
  <si>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</si>
  <si>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</si>
  <si>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</si>
  <si>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</si>
  <si>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</si>
  <si>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</si>
  <si>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</si>
  <si>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</si>
  <si>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</si>
  <si>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</si>
  <si>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</si>
  <si>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</si>
  <si>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</si>
  <si>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</si>
  <si>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</si>
  <si>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</si>
  <si>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</si>
  <si>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</si>
  <si>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</si>
  <si>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</si>
  <si>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</si>
  <si>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</si>
  <si>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</si>
  <si>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</si>
  <si>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</si>
  <si>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</si>
  <si>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</si>
  <si>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</si>
  <si>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</si>
  <si>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</si>
  <si>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</si>
  <si>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</si>
  <si>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</si>
  <si>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</si>
  <si>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</si>
  <si>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</si>
  <si>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</si>
  <si>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</si>
  <si>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</si>
  <si>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</si>
  <si>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</si>
  <si>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</si>
  <si>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</si>
  <si>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</si>
  <si>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</si>
  <si>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</si>
  <si>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</si>
  <si>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</si>
  <si>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</si>
  <si>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</si>
  <si>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</si>
  <si>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</si>
  <si>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</si>
  <si>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</si>
  <si>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</si>
  <si>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</si>
  <si>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</si>
  <si>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</si>
  <si>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</si>
  <si>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</si>
  <si>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</si>
  <si>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</si>
  <si>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</si>
  <si>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</si>
  <si>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</si>
  <si>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</si>
  <si>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</si>
  <si>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</si>
  <si>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</si>
  <si>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</si>
  <si>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</si>
  <si>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</si>
  <si>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</si>
  <si>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</si>
  <si>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</si>
  <si>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</si>
  <si>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</si>
  <si>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</si>
  <si>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</si>
  <si>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</si>
  <si>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</si>
  <si>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</si>
  <si>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</si>
  <si>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</si>
  <si>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</si>
  <si>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</si>
  <si>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</si>
  <si>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</si>
  <si>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</si>
  <si>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</si>
  <si>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</si>
  <si>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</si>
  <si>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</si>
  <si>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</si>
  <si>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</si>
  <si>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</si>
  <si>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</si>
  <si>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</si>
  <si>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</si>
  <si>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</si>
  <si>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</si>
  <si>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</si>
  <si>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</si>
  <si>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</si>
  <si>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</si>
  <si>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</si>
  <si>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</si>
  <si>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</si>
  <si>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</si>
  <si>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</si>
  <si>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</si>
  <si>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</si>
  <si>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</si>
  <si>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</si>
  <si>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</si>
  <si>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</si>
  <si>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</si>
  <si>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</si>
  <si>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</si>
  <si>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</si>
  <si>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</si>
  <si>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</si>
  <si>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</si>
  <si>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</si>
  <si>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</si>
  <si>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</si>
  <si>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</si>
  <si>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</si>
  <si>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</si>
  <si>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</si>
  <si>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</si>
  <si>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</si>
  <si>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</si>
  <si>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</si>
  <si>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</si>
  <si>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</si>
  <si>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</si>
  <si>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</si>
  <si>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</si>
  <si>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</si>
  <si>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</si>
  <si>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</si>
  <si>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</si>
  <si>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</si>
  <si>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</si>
  <si>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</si>
  <si>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</si>
  <si>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</si>
  <si>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</si>
  <si>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</si>
  <si>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</si>
  <si>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</si>
  <si>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</si>
  <si>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</si>
  <si>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</si>
  <si>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</si>
  <si>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</si>
  <si>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</si>
  <si>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</si>
  <si>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</si>
  <si>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</si>
  <si>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</si>
  <si>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</si>
  <si>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</si>
  <si>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</si>
  <si>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</si>
  <si>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</si>
  <si>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</si>
  <si>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</si>
  <si>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</si>
  <si>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</si>
  <si>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</si>
  <si>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</si>
  <si>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</si>
  <si>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</si>
  <si>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</si>
  <si>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</si>
  <si>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</si>
  <si>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</si>
  <si>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</si>
  <si>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</si>
  <si>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</si>
  <si>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</si>
  <si>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</si>
  <si>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</si>
  <si>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</si>
  <si>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</si>
  <si>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</si>
  <si>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</si>
  <si>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</si>
  <si>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</si>
  <si>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</si>
  <si>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</si>
  <si>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</si>
  <si>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</si>
  <si>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</si>
  <si>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</si>
  <si>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</si>
  <si>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</si>
  <si>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</si>
  <si>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</si>
  <si>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</si>
  <si>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</si>
  <si>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</si>
  <si>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</si>
  <si>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</si>
  <si>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</si>
  <si>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</si>
  <si>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</si>
  <si>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</si>
  <si>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</si>
  <si>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</si>
  <si>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</si>
  <si>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</si>
  <si>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</si>
  <si>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</si>
  <si>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</si>
  <si>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</si>
  <si>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</si>
  <si>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</si>
  <si>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</si>
  <si>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</si>
  <si>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</si>
  <si>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</si>
  <si>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</si>
  <si>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</si>
  <si>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</si>
  <si>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</si>
  <si>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</si>
  <si>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</si>
  <si>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</si>
  <si>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</si>
  <si>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</si>
  <si>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</si>
  <si>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</si>
  <si>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</si>
  <si>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</si>
  <si>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</si>
  <si>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</si>
  <si>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</si>
  <si>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</si>
  <si>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</si>
  <si>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</si>
  <si>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</si>
  <si>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</si>
  <si>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</si>
  <si>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</si>
  <si>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</si>
  <si>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</si>
  <si>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</si>
  <si>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</si>
  <si>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</si>
  <si>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</si>
  <si>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</si>
  <si>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</si>
  <si>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</si>
  <si>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</si>
  <si>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</si>
  <si>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</si>
  <si>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</si>
  <si>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</si>
  <si>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</si>
  <si>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</si>
  <si>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</si>
  <si>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</si>
  <si>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</si>
  <si>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</si>
  <si>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</si>
  <si>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</si>
  <si>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</si>
  <si>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</si>
  <si>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</si>
  <si>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</si>
  <si>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</si>
  <si>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</si>
  <si>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</si>
  <si>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</si>
  <si>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</si>
  <si>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</si>
  <si>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</si>
  <si>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</si>
  <si>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</si>
  <si>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</si>
  <si>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</si>
  <si>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</si>
  <si>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</si>
  <si>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</si>
  <si>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</si>
  <si>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</si>
  <si>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</si>
  <si>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</si>
  <si>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</si>
  <si>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</si>
  <si>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</si>
  <si>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</si>
  <si>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</si>
  <si>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</si>
  <si>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</si>
  <si>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</si>
  <si>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</si>
  <si>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</si>
  <si>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</si>
  <si>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</si>
  <si>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</si>
  <si>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</si>
  <si>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</si>
  <si>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</si>
  <si>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</si>
  <si>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</si>
  <si>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</si>
  <si>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</si>
  <si>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</si>
  <si>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</si>
  <si>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</si>
  <si>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</si>
  <si>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</si>
  <si>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</si>
  <si>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</si>
  <si>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</si>
  <si>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</si>
  <si>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</si>
  <si>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</si>
  <si>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</si>
  <si>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</si>
  <si>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</si>
  <si>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</si>
  <si>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</si>
  <si>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</si>
  <si>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</si>
  <si>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</si>
  <si>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</si>
  <si>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</si>
  <si>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</si>
  <si>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</si>
  <si>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</si>
  <si>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</si>
  <si>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</si>
  <si>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</si>
  <si>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</si>
  <si>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</si>
  <si>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</si>
  <si>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</si>
  <si>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</si>
  <si>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</si>
  <si>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</si>
  <si>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</si>
  <si>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</si>
  <si>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</si>
  <si>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</si>
  <si>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</si>
  <si>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</si>
  <si>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</si>
  <si>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</si>
  <si>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</si>
  <si>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</si>
  <si>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</si>
  <si>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</si>
  <si>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</si>
  <si>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</si>
  <si>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</si>
  <si>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</si>
  <si>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</si>
  <si>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</si>
  <si>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</si>
  <si>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</si>
  <si>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</si>
  <si>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</si>
  <si>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</si>
  <si>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</si>
  <si>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</si>
  <si>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</si>
  <si>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</si>
  <si>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</si>
  <si>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</si>
  <si>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</si>
  <si>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</si>
  <si>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</si>
  <si>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</si>
  <si>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</si>
  <si>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</si>
  <si>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</si>
  <si>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</si>
  <si>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</si>
  <si>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</si>
  <si>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</si>
  <si>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</si>
  <si>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</si>
  <si>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</si>
  <si>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</si>
  <si>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</si>
  <si>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</si>
  <si>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</si>
  <si>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</si>
  <si>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</si>
  <si>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</si>
  <si>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</si>
  <si>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</si>
  <si>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</si>
  <si>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</si>
  <si>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</si>
  <si>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</si>
  <si>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</si>
  <si>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</si>
  <si>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</si>
  <si>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</si>
  <si>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</si>
  <si>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</si>
  <si>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</si>
  <si>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</si>
  <si>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</si>
  <si>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</si>
  <si>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</si>
  <si>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</si>
  <si>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</si>
  <si>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</si>
  <si>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</si>
  <si>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</si>
  <si>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</si>
  <si>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</si>
  <si>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</si>
  <si>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</si>
  <si>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</si>
  <si>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</si>
  <si>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</si>
  <si>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</si>
  <si>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</si>
  <si>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</si>
  <si>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</si>
  <si>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</si>
  <si>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</si>
  <si>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</si>
  <si>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</si>
  <si>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</si>
  <si>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</si>
  <si>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</si>
  <si>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</si>
  <si>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</si>
  <si>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</si>
  <si>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</si>
  <si>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</si>
  <si>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</si>
  <si>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</si>
  <si>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</si>
  <si>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</si>
  <si>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</si>
  <si>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</si>
  <si>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</si>
  <si>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</si>
  <si>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</si>
  <si>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</si>
  <si>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</si>
  <si>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</si>
  <si>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</si>
  <si>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</si>
  <si>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</si>
  <si>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</si>
  <si>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</si>
  <si>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</si>
  <si>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</si>
  <si>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</si>
  <si>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</si>
  <si>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</si>
  <si>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</si>
  <si>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</si>
  <si>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</si>
  <si>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</si>
  <si>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</si>
  <si>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</si>
  <si>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</si>
  <si>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</si>
  <si>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</si>
  <si>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</si>
  <si>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</si>
  <si>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</si>
  <si>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</si>
  <si>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</si>
  <si>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</si>
  <si>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</si>
  <si>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</si>
  <si>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</si>
  <si>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</si>
  <si>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</si>
  <si>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</si>
  <si>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</si>
  <si>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</si>
  <si>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</si>
  <si>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</si>
  <si>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</si>
  <si>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</si>
  <si>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</si>
  <si>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</si>
  <si>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</si>
  <si>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</si>
  <si>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</si>
  <si>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</si>
  <si>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</si>
  <si>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</si>
  <si>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</si>
  <si>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</si>
  <si>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</si>
  <si>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</si>
  <si>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</si>
  <si>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</si>
  <si>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</si>
  <si>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</si>
  <si>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</si>
  <si>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</si>
  <si>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</si>
  <si>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</si>
  <si>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</si>
  <si>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</si>
  <si>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</si>
  <si>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</si>
  <si>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</si>
  <si>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</si>
  <si>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</si>
  <si>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</si>
  <si>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</si>
  <si>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</si>
  <si>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</si>
  <si>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</si>
  <si>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</si>
  <si>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</si>
  <si>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</si>
  <si>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</si>
  <si>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</si>
  <si>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</si>
  <si>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</si>
  <si>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</si>
  <si>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</si>
  <si>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</si>
  <si>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</si>
  <si>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</si>
  <si>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</si>
  <si>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</si>
  <si>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</si>
  <si>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</si>
  <si>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</si>
  <si>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</si>
  <si>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</si>
  <si>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</si>
  <si>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</si>
  <si>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</si>
  <si>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</si>
  <si>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</si>
  <si>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</si>
  <si>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</si>
  <si>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</si>
  <si>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</si>
  <si>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</si>
  <si>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</si>
  <si>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</si>
  <si>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</si>
  <si>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</si>
  <si>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</si>
  <si>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</si>
  <si>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</si>
  <si>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</si>
  <si>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</si>
  <si>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</si>
  <si>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</si>
  <si>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</si>
  <si>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</si>
  <si>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</si>
  <si>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</si>
  <si>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</si>
  <si>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</si>
  <si>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</si>
  <si>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</si>
  <si>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</si>
  <si>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</si>
  <si>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</si>
  <si>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</si>
  <si>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</si>
  <si>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</si>
  <si>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</si>
  <si>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</si>
  <si>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</si>
  <si>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</si>
  <si>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</si>
  <si>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</si>
  <si>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</si>
  <si>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</si>
  <si>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</si>
  <si>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</si>
  <si>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</si>
  <si>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</si>
  <si>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</si>
  <si>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</si>
  <si>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</si>
  <si>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</si>
  <si>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</si>
  <si>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</si>
  <si>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</si>
  <si>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</si>
  <si>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</si>
  <si>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</si>
  <si>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</si>
  <si>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</si>
  <si>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</si>
  <si>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</si>
  <si>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</si>
  <si>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</si>
  <si>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</si>
  <si>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</si>
  <si>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</si>
  <si>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</si>
  <si>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</si>
  <si>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</si>
  <si>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</si>
  <si>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</si>
  <si>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</si>
  <si>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</si>
  <si>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</si>
  <si>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</si>
  <si>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</si>
  <si>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</si>
  <si>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</si>
  <si>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</si>
  <si>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</si>
  <si>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</si>
  <si>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</si>
  <si>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</si>
  <si>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</si>
  <si>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</si>
  <si>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</si>
  <si>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</si>
  <si>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</si>
  <si>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</si>
  <si>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</si>
  <si>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</si>
  <si>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</si>
  <si>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</si>
  <si>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</si>
  <si>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</si>
  <si>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</si>
  <si>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</si>
  <si>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</si>
  <si>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</si>
  <si>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</si>
  <si>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</si>
  <si>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</si>
  <si>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</si>
  <si>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</si>
  <si>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</si>
  <si>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</si>
  <si>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</si>
  <si>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</si>
  <si>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</si>
  <si>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</si>
  <si>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</si>
  <si>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</si>
  <si>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</si>
  <si>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</si>
  <si>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</si>
  <si>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</si>
  <si>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</si>
  <si>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</si>
  <si>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</si>
  <si>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</si>
  <si>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</si>
  <si>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</si>
  <si>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</si>
  <si>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</si>
  <si>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</si>
  <si>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</si>
  <si>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</si>
  <si>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</si>
  <si>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</si>
  <si>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</si>
  <si>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</si>
  <si>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</si>
  <si>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</si>
  <si>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</si>
  <si>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</si>
  <si>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</si>
  <si>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</si>
  <si>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</si>
  <si>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</si>
  <si>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</si>
  <si>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</si>
  <si>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</si>
  <si>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</si>
  <si>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</si>
  <si>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</si>
  <si>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</si>
  <si>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</si>
  <si>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</si>
  <si>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</si>
  <si>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</si>
  <si>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</si>
  <si>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</si>
  <si>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</si>
  <si>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</si>
  <si>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</si>
  <si>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</si>
  <si>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</si>
  <si>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</si>
  <si>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</si>
  <si>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</si>
  <si>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</si>
  <si>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</si>
  <si>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</si>
  <si>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</si>
  <si>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</si>
  <si>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</si>
  <si>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</si>
  <si>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</si>
  <si>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</si>
  <si>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</si>
  <si>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</si>
  <si>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</si>
  <si>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</si>
  <si>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</si>
  <si>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</si>
  <si>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</si>
  <si>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</si>
  <si>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</si>
  <si>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</si>
  <si>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</si>
  <si>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</si>
  <si>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</si>
  <si>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</si>
  <si>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</si>
  <si>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</si>
  <si>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</si>
  <si>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</si>
  <si>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</si>
  <si>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</si>
  <si>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</si>
  <si>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</si>
  <si>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</si>
  <si>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</si>
  <si>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</si>
  <si>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</si>
  <si>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</si>
  <si>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</si>
  <si>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</si>
  <si>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</si>
  <si>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</si>
  <si>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</si>
  <si>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</si>
  <si>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</si>
  <si>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</si>
  <si>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</si>
  <si>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</si>
  <si>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</si>
  <si>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</si>
  <si>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</si>
  <si>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</si>
  <si>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</si>
  <si>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</si>
  <si>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</si>
  <si>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</si>
  <si>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</si>
  <si>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</si>
  <si>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</si>
  <si>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</si>
  <si>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</si>
  <si>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</si>
  <si>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</si>
  <si>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</si>
  <si>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</si>
  <si>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</si>
  <si>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</si>
  <si>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</si>
  <si>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</si>
  <si>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</si>
  <si>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</si>
  <si>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</si>
  <si>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</si>
  <si>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</si>
  <si>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</si>
  <si>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</si>
  <si>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</si>
  <si>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</si>
  <si>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</si>
  <si>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</si>
  <si>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</si>
  <si>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</si>
  <si>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</si>
  <si>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</si>
  <si>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</si>
  <si>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</si>
  <si>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</si>
  <si>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</si>
  <si>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</si>
  <si>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</si>
  <si>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</si>
  <si>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</si>
  <si>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</si>
  <si>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</si>
  <si>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</si>
  <si>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</si>
  <si>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</si>
  <si>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</si>
  <si>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</si>
  <si>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</si>
  <si>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</si>
  <si>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</si>
  <si>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</si>
  <si>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</si>
  <si>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</si>
  <si>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</si>
  <si>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</si>
  <si>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</si>
  <si>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</si>
  <si>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</si>
  <si>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</si>
  <si>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</si>
  <si>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</si>
  <si>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</si>
  <si>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</si>
  <si>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</si>
  <si>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</si>
  <si>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</si>
  <si>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</si>
  <si>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</si>
  <si>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</si>
  <si>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</si>
  <si>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</si>
  <si>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</si>
  <si>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</si>
  <si>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</si>
  <si>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</si>
  <si>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</si>
  <si>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</si>
  <si>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</si>
  <si>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</si>
  <si>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</si>
  <si>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</si>
  <si>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</si>
  <si>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</si>
  <si>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</si>
  <si>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</si>
  <si>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</si>
  <si>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</si>
  <si>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</si>
  <si>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</si>
  <si>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</si>
  <si>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</si>
  <si>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</si>
  <si>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</si>
  <si>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</si>
  <si>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</si>
  <si>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</si>
  <si>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</si>
  <si>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</si>
  <si>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</si>
  <si>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</si>
  <si>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</si>
  <si>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</si>
  <si>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</si>
  <si>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</si>
  <si>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</si>
  <si>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</si>
  <si>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</si>
  <si>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</si>
  <si>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</si>
  <si>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</si>
  <si>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</si>
  <si>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</si>
  <si>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</si>
  <si>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</si>
  <si>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</si>
  <si>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</si>
  <si>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</si>
  <si>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</si>
  <si>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</si>
  <si>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</si>
  <si>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</si>
  <si>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</si>
  <si>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</si>
  <si>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</si>
  <si>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</si>
  <si>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</si>
  <si>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</si>
  <si>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</si>
  <si>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</si>
  <si>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</si>
  <si>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</si>
  <si>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</si>
  <si>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</si>
  <si>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</si>
  <si>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</si>
  <si>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</si>
  <si>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</si>
  <si>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</si>
  <si>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</si>
  <si>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</si>
  <si>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</si>
  <si>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</si>
  <si>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</si>
  <si>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</si>
  <si>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</si>
  <si>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</si>
  <si>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</si>
  <si>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</si>
  <si>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</si>
  <si>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</si>
  <si>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</si>
  <si>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</si>
  <si>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</si>
  <si>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</si>
  <si>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</si>
  <si>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</si>
  <si>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</si>
  <si>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</si>
  <si>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</si>
  <si>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</si>
  <si>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</si>
  <si>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</si>
  <si>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</si>
  <si>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</si>
  <si>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</si>
  <si>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</si>
  <si>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</si>
  <si>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</si>
  <si>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</si>
  <si>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</si>
  <si>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</si>
  <si>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</si>
  <si>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</si>
  <si>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</si>
  <si>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</si>
  <si>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</si>
  <si>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</si>
  <si>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</si>
  <si>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</si>
  <si>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</si>
  <si>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</si>
  <si>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</si>
  <si>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</si>
  <si>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</si>
  <si>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</si>
  <si>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</si>
  <si>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</si>
  <si>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</si>
  <si>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</si>
  <si>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</si>
  <si>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</si>
  <si>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</si>
  <si>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</si>
  <si>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</si>
  <si>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</si>
  <si>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</si>
  <si>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</si>
  <si>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</si>
  <si>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</si>
  <si>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</si>
  <si>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</si>
  <si>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</si>
  <si>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</si>
  <si>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</si>
  <si>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</si>
  <si>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</si>
  <si>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</si>
  <si>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</si>
  <si>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</si>
  <si>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</si>
  <si>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</si>
  <si>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</si>
  <si>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</si>
  <si>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</si>
  <si>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</si>
  <si>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</si>
  <si>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</si>
  <si>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</si>
  <si>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</si>
  <si>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</si>
  <si>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</si>
  <si>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</si>
  <si>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</si>
  <si>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</si>
  <si>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</si>
  <si>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</si>
  <si>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</si>
  <si>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</si>
  <si>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</si>
  <si>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</si>
  <si>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</si>
  <si>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</si>
  <si>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</si>
  <si>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</si>
  <si>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</si>
  <si>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</si>
  <si>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</si>
  <si>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</si>
  <si>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</si>
  <si>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</si>
  <si>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</si>
  <si>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</si>
  <si>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</si>
  <si>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</si>
  <si>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</si>
  <si>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</si>
  <si>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</si>
  <si>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</si>
  <si>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</si>
  <si>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</si>
  <si>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</si>
  <si>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</si>
  <si>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</si>
  <si>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</si>
  <si>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</si>
  <si>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</si>
  <si>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</si>
  <si>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</si>
  <si>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</si>
  <si>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</si>
  <si>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</si>
  <si>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</si>
  <si>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</si>
  <si>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</si>
  <si>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</si>
  <si>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</si>
  <si>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</si>
  <si>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</si>
  <si>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</si>
  <si>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</si>
  <si>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</si>
  <si>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</si>
  <si>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</si>
  <si>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</si>
  <si>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</si>
  <si>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</si>
  <si>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</si>
  <si>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</si>
  <si>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</si>
  <si>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</si>
  <si>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</si>
  <si>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</si>
  <si>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</si>
  <si>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</si>
  <si>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</si>
  <si>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</si>
  <si>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</si>
  <si>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</si>
  <si>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</si>
  <si>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</si>
  <si>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</si>
  <si>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</si>
  <si>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</si>
  <si>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</si>
  <si>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</si>
  <si>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</si>
  <si>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</si>
  <si>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</si>
  <si>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</si>
  <si>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</si>
  <si>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</si>
  <si>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</si>
  <si>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</si>
  <si>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</si>
  <si>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</si>
  <si>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</si>
  <si>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</si>
  <si>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</si>
  <si>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</si>
  <si>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</si>
  <si>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</si>
  <si>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</si>
  <si>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</si>
  <si>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</si>
  <si>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</si>
  <si>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</si>
  <si>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</si>
  <si>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</si>
  <si>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</si>
  <si>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</si>
  <si>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</si>
  <si>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</si>
  <si>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</si>
  <si>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</si>
  <si>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</si>
  <si>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</si>
  <si>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</si>
  <si>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</si>
  <si>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</si>
  <si>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</si>
  <si>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</si>
  <si>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</si>
  <si>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</si>
  <si>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</si>
  <si>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</si>
  <si>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</si>
  <si>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</si>
  <si>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</si>
  <si>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</si>
  <si>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</si>
  <si>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</si>
  <si>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</si>
  <si>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</si>
  <si>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</si>
  <si>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</si>
  <si>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</si>
  <si>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</si>
  <si>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</si>
  <si>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</si>
  <si>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</si>
  <si>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</si>
  <si>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</si>
  <si>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</si>
  <si>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</si>
  <si>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</si>
  <si>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</si>
  <si>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</si>
  <si>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</si>
  <si>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</si>
  <si>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</si>
  <si>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</si>
  <si>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</si>
  <si>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</si>
  <si>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</si>
  <si>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</si>
  <si>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</si>
  <si>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</si>
  <si>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</si>
  <si>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</si>
  <si>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</si>
  <si>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</si>
  <si>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</si>
  <si>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</si>
  <si>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</si>
  <si>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</si>
  <si>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</si>
  <si>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</si>
  <si>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</si>
  <si>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</si>
  <si>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</si>
  <si>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</si>
  <si>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</si>
  <si>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</si>
  <si>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</si>
  <si>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</si>
  <si>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</si>
  <si>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</si>
  <si>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</si>
  <si>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</si>
  <si>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</si>
  <si>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</si>
  <si>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</si>
  <si>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</si>
  <si>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</si>
  <si>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</si>
  <si>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</si>
  <si>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</si>
  <si>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</si>
  <si>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</si>
  <si>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</si>
  <si>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</si>
  <si>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</si>
  <si>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</si>
  <si>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</si>
  <si>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</si>
  <si>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</si>
  <si>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</si>
  <si>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</si>
  <si>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</si>
  <si>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</si>
  <si>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</si>
  <si>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</si>
  <si>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</si>
  <si>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</si>
  <si>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</si>
  <si>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</si>
  <si>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</si>
  <si>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</si>
  <si>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</si>
  <si>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</si>
  <si>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</si>
  <si>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</si>
  <si>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</si>
  <si>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</si>
  <si>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</si>
  <si>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</si>
  <si>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</si>
  <si>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</si>
  <si>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</si>
  <si>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</si>
  <si>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</si>
  <si>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</si>
  <si>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</si>
  <si>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</si>
  <si>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</si>
  <si>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</si>
  <si>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</si>
  <si>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</si>
  <si>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</si>
  <si>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</si>
  <si>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</si>
  <si>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</si>
  <si>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</si>
  <si>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</si>
  <si>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</si>
  <si>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</si>
  <si>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</si>
  <si>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</si>
  <si>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</si>
  <si>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</si>
  <si>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</si>
  <si>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</si>
  <si>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</si>
  <si>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</si>
  <si>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</si>
  <si>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</si>
  <si>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</si>
  <si>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</si>
  <si>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</si>
  <si>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</si>
  <si>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</si>
  <si>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</si>
  <si>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</si>
  <si>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</si>
  <si>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</si>
  <si>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</si>
  <si>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</si>
  <si>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</si>
  <si>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</si>
  <si>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</si>
  <si>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</si>
  <si>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</si>
  <si>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</si>
  <si>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</si>
  <si>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</si>
  <si>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</si>
  <si>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</si>
  <si>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</si>
  <si>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</si>
  <si>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</si>
  <si>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</si>
  <si>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</si>
  <si>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</si>
  <si>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</si>
  <si>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</si>
  <si>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</si>
  <si>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</si>
  <si>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</si>
  <si>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</si>
  <si>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</si>
  <si>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</si>
  <si>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</si>
  <si>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</si>
  <si>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</si>
  <si>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</si>
  <si>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</si>
  <si>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</si>
  <si>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</si>
  <si>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</si>
  <si>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</si>
  <si>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</si>
  <si>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</si>
  <si>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</si>
  <si>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</si>
  <si>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</si>
  <si>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</si>
  <si>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</si>
  <si>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</si>
  <si>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</si>
  <si>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</si>
  <si>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</si>
  <si>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</si>
  <si>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</si>
  <si>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</si>
  <si>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</si>
  <si>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</si>
  <si>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</si>
  <si>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</si>
  <si>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</si>
  <si>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</si>
  <si>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</si>
  <si>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</si>
  <si>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</si>
  <si>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</si>
  <si>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</si>
  <si>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</si>
  <si>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</si>
  <si>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</si>
  <si>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</si>
  <si>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</si>
  <si>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</si>
  <si>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</si>
  <si>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</si>
  <si>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</si>
  <si>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</si>
  <si>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</si>
  <si>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</si>
  <si>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</si>
  <si>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</si>
  <si>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</si>
  <si>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</si>
  <si>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</si>
  <si>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</si>
  <si>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</si>
  <si>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</si>
  <si>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</si>
  <si>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</si>
  <si>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</si>
  <si>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</si>
  <si>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</si>
  <si>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</si>
  <si>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</si>
  <si>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</si>
  <si>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</si>
  <si>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</si>
  <si>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</si>
  <si>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</si>
  <si>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</si>
  <si>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</si>
  <si>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</si>
  <si>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</si>
  <si>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</si>
  <si>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</si>
  <si>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</si>
  <si>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</si>
  <si>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</si>
  <si>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</si>
  <si>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</si>
  <si>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</si>
  <si>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</si>
  <si>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</si>
  <si>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</si>
  <si>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</si>
  <si>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</si>
  <si>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</si>
  <si>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</si>
  <si>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</si>
  <si>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</si>
  <si>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</si>
  <si>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</si>
  <si>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</si>
  <si>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</si>
  <si>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</si>
  <si>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</si>
  <si>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</si>
  <si>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</si>
  <si>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</si>
  <si>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</si>
  <si>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</si>
  <si>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</si>
  <si>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</si>
  <si>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</si>
  <si>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</si>
  <si>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</si>
  <si>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</si>
  <si>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</si>
  <si>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</si>
  <si>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</si>
  <si>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</si>
  <si>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</si>
  <si>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</si>
  <si>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</si>
  <si>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</si>
  <si>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</si>
  <si>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</si>
  <si>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</si>
  <si>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</si>
  <si>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</si>
  <si>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</si>
  <si>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</si>
  <si>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</si>
  <si>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</si>
  <si>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</si>
  <si>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</si>
  <si>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</si>
  <si>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</si>
  <si>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</si>
  <si>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</si>
  <si>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</si>
  <si>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</si>
  <si>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</si>
  <si>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</si>
  <si>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</si>
  <si>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</si>
  <si>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</si>
  <si>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</si>
  <si>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</si>
  <si>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</si>
  <si>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</si>
  <si>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</si>
  <si>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</si>
  <si>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</si>
  <si>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</si>
  <si>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</si>
  <si>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</si>
  <si>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</si>
  <si>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</si>
  <si>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</si>
  <si>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</si>
  <si>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</si>
  <si>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</si>
  <si>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</si>
  <si>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</si>
  <si>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</si>
  <si>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</si>
  <si>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</si>
  <si>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</si>
  <si>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</si>
  <si>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</si>
  <si>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</si>
  <si>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</si>
  <si>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</si>
  <si>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</si>
  <si>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</si>
  <si>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</si>
  <si>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</si>
  <si>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</si>
  <si>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</si>
  <si>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</si>
  <si>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</si>
  <si>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</si>
  <si>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</si>
  <si>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</si>
  <si>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</si>
  <si>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</si>
  <si>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</si>
  <si>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</si>
  <si>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</si>
  <si>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</si>
  <si>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</si>
  <si>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</si>
  <si>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</si>
  <si>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</si>
  <si>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</si>
  <si>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</si>
  <si>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</si>
  <si>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</si>
  <si>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</si>
  <si>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</si>
  <si>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</si>
  <si>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</si>
  <si>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</si>
  <si>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</si>
  <si>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</si>
  <si>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</si>
  <si>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</si>
  <si>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</si>
  <si>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</si>
  <si>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</si>
  <si>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</si>
  <si>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</si>
  <si>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</si>
  <si>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</si>
  <si>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</si>
  <si>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</si>
  <si>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</si>
  <si>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</si>
  <si>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</si>
  <si>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</si>
  <si>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</si>
  <si>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</si>
  <si>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</si>
  <si>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</si>
  <si>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</si>
  <si>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</si>
  <si>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</si>
  <si>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</si>
  <si>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</si>
  <si>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</si>
  <si>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</si>
  <si>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</si>
  <si>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</si>
  <si>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</si>
  <si>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</si>
  <si>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</si>
  <si>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</si>
  <si>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</si>
  <si>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</si>
  <si>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</si>
  <si>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</si>
  <si>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</si>
  <si>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</si>
  <si>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</si>
  <si>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</si>
  <si>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</si>
  <si>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</si>
  <si>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</si>
  <si>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</si>
  <si>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</si>
  <si>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</si>
  <si>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</si>
  <si>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</si>
  <si>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</si>
  <si>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</si>
  <si>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</si>
  <si>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</si>
  <si>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</si>
  <si>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</si>
  <si>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</si>
  <si>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</si>
  <si>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</si>
  <si>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</si>
  <si>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</si>
  <si>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</si>
  <si>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</si>
  <si>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</si>
  <si>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</si>
  <si>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</si>
  <si>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</si>
  <si>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</si>
  <si>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</si>
  <si>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</si>
  <si>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</si>
  <si>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</si>
  <si>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</si>
  <si>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</si>
  <si>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</si>
  <si>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</si>
  <si>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</si>
  <si>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</si>
  <si>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</si>
  <si>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</si>
  <si>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</si>
  <si>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</si>
  <si>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</si>
  <si>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</si>
  <si>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</si>
  <si>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</si>
  <si>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</si>
  <si>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</si>
  <si>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</si>
  <si>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</si>
  <si>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</si>
  <si>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</si>
  <si>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</si>
  <si>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</si>
  <si>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</si>
  <si>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</si>
  <si>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</si>
  <si>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</si>
  <si>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</si>
  <si>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</si>
  <si>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</si>
  <si>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</si>
  <si>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</si>
  <si>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</si>
  <si>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</si>
  <si>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</si>
  <si>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</si>
  <si>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</si>
  <si>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</si>
  <si>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</si>
  <si>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</si>
  <si>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</si>
  <si>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</si>
  <si>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</si>
  <si>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</si>
  <si>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</si>
  <si>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</si>
  <si>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</si>
  <si>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</si>
  <si>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</si>
  <si>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</si>
  <si>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</si>
  <si>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</si>
  <si>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</si>
  <si>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</si>
  <si>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</si>
  <si>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</si>
  <si>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</si>
  <si>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</si>
  <si>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</si>
  <si>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</si>
  <si>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</si>
  <si>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</si>
  <si>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</si>
  <si>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</si>
  <si>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</si>
  <si>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</si>
  <si>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</si>
  <si>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</si>
  <si>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</si>
  <si>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</si>
  <si>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</si>
  <si>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</si>
  <si>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</si>
  <si>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</si>
  <si>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</si>
  <si>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</si>
  <si>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</si>
  <si>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</si>
  <si>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</si>
  <si>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</si>
  <si>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</si>
  <si>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</si>
  <si>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</si>
  <si>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</si>
  <si>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</si>
  <si>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</si>
  <si>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</si>
  <si>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</si>
  <si>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</si>
  <si>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</si>
  <si>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</si>
  <si>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</si>
  <si>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</si>
  <si>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</si>
  <si>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</si>
  <si>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</si>
  <si>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</si>
  <si>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</si>
  <si>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</si>
  <si>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</si>
  <si>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</si>
  <si>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</si>
  <si>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</si>
  <si>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</si>
  <si>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</si>
  <si>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</si>
  <si>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</si>
  <si>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</si>
  <si>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</si>
  <si>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</si>
  <si>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</si>
  <si>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</si>
  <si>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</si>
  <si>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</si>
  <si>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</si>
  <si>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</si>
  <si>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</si>
  <si>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</si>
  <si>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</si>
  <si>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</si>
  <si>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</si>
  <si>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</si>
  <si>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</si>
  <si>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</si>
  <si>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</si>
  <si>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</si>
  <si>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</si>
  <si>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</si>
  <si>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</si>
  <si>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</si>
  <si>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</si>
  <si>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</si>
  <si>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</si>
  <si>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</si>
  <si>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</si>
  <si>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</si>
  <si>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</si>
  <si>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</si>
  <si>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</si>
  <si>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</si>
  <si>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</si>
  <si>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</si>
  <si>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</si>
  <si>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</si>
  <si>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</si>
  <si>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</si>
  <si>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</si>
  <si>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</si>
  <si>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</si>
  <si>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</si>
  <si>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</si>
  <si>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</si>
  <si>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</si>
  <si>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</si>
  <si>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</si>
  <si>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</si>
  <si>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</si>
  <si>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</si>
  <si>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</si>
  <si>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</si>
  <si>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</si>
  <si>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</si>
  <si>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</si>
  <si>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</si>
  <si>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</si>
  <si>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</si>
  <si>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</si>
  <si>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</si>
  <si>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</si>
  <si>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</si>
  <si>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</si>
  <si>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</si>
  <si>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</si>
  <si>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</si>
  <si>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</si>
  <si>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</si>
  <si>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</si>
  <si>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</si>
  <si>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</si>
  <si>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</si>
  <si>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</si>
  <si>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</si>
  <si>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</si>
  <si>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</si>
  <si>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</si>
  <si>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</si>
  <si>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</si>
  <si>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</si>
  <si>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</si>
  <si>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</si>
  <si>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</si>
  <si>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</si>
  <si>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</si>
  <si>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</si>
  <si>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</si>
  <si>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</si>
  <si>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</si>
  <si>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</si>
  <si>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</si>
  <si>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</si>
  <si>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</si>
  <si>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</si>
  <si>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</si>
  <si>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</si>
  <si>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</si>
  <si>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</si>
  <si>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</si>
  <si>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</si>
  <si>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</si>
  <si>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</si>
  <si>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</si>
  <si>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</si>
  <si>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</si>
  <si>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</si>
  <si>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</si>
  <si>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</si>
  <si>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</si>
  <si>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</si>
  <si>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</si>
  <si>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</si>
  <si>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</si>
  <si>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</si>
  <si>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</si>
  <si>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</si>
  <si>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</si>
  <si>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</si>
  <si>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</si>
  <si>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</si>
  <si>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</si>
  <si>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</si>
  <si>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</si>
  <si>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</si>
  <si>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</si>
  <si>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</si>
  <si>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</si>
  <si>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</si>
  <si>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</si>
  <si>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</si>
  <si>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</si>
  <si>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</si>
  <si>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</si>
  <si>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</si>
  <si>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</si>
  <si>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</si>
  <si>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</si>
  <si>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</si>
  <si>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</si>
  <si>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</si>
  <si>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</si>
  <si>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</si>
  <si>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</si>
  <si>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</si>
  <si>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</si>
  <si>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</si>
  <si>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</si>
  <si>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</si>
  <si>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</si>
  <si>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</si>
  <si>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</si>
  <si>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</si>
  <si>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</si>
  <si>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</si>
  <si>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</si>
  <si>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</si>
  <si>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</si>
  <si>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</si>
  <si>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</si>
  <si>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</si>
  <si>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</si>
  <si>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</si>
  <si>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</si>
  <si>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</si>
  <si>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</si>
  <si>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</si>
  <si>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</si>
  <si>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</si>
  <si>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</si>
  <si>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</si>
  <si>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</si>
  <si>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</si>
  <si>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</si>
  <si>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</si>
  <si>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</si>
  <si>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</si>
  <si>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</si>
  <si>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</si>
  <si>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</si>
  <si>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</si>
  <si>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</si>
  <si>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</si>
  <si>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</si>
  <si>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</si>
  <si>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</si>
  <si>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</si>
  <si>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</si>
  <si>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</si>
  <si>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</si>
  <si>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</si>
  <si>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</si>
  <si>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</si>
  <si>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</si>
  <si>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</si>
  <si>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</si>
  <si>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</si>
  <si>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</si>
  <si>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</si>
  <si>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</si>
  <si>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</si>
  <si>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</si>
  <si>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</si>
  <si>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</si>
  <si>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</si>
  <si>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</si>
  <si>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</si>
  <si>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</si>
  <si>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</si>
  <si>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</si>
  <si>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</si>
  <si>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</si>
  <si>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</si>
  <si>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</si>
  <si>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</si>
  <si>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</si>
  <si>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</si>
  <si>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</si>
  <si>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</si>
  <si>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</si>
  <si>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</si>
  <si>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</si>
  <si>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</si>
  <si>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</si>
  <si>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</si>
  <si>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</si>
  <si>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</si>
  <si>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</si>
  <si>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</si>
  <si>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</si>
  <si>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</si>
  <si>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</si>
  <si>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</si>
  <si>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</si>
  <si>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</si>
  <si>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</si>
  <si>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</si>
  <si>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</si>
  <si>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</si>
  <si>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</si>
  <si>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</si>
  <si>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</si>
  <si>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</si>
  <si>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</si>
  <si>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</si>
  <si>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</si>
  <si>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</si>
  <si>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</si>
  <si>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</si>
  <si>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</si>
  <si>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</si>
  <si>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</si>
  <si>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</si>
  <si>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</si>
  <si>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</si>
  <si>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</si>
  <si>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</si>
  <si>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</si>
  <si>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</si>
  <si>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</si>
  <si>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</si>
  <si>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</si>
  <si>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</si>
  <si>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</si>
  <si>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</si>
  <si>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</si>
  <si>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</si>
  <si>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</si>
  <si>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</si>
  <si>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</si>
  <si>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</si>
  <si>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</si>
  <si>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</si>
  <si>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</si>
  <si>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</si>
  <si>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</si>
  <si>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</si>
  <si>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</si>
  <si>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</si>
  <si>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</si>
  <si>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</si>
  <si>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</si>
  <si>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</si>
  <si>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</si>
  <si>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</si>
  <si>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</si>
  <si>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</si>
  <si>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</si>
  <si>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</si>
  <si>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</si>
  <si>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</si>
  <si>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</si>
  <si>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</si>
  <si>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</si>
  <si>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</si>
  <si>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</si>
  <si>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</si>
  <si>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</si>
  <si>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</si>
  <si>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</si>
  <si>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</si>
  <si>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</si>
  <si>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</si>
  <si>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</si>
  <si>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</si>
  <si>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</si>
  <si>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</si>
  <si>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</si>
  <si>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</si>
  <si>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</si>
  <si>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</si>
  <si>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</si>
  <si>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</si>
  <si>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</si>
  <si>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</si>
  <si>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</si>
  <si>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</si>
  <si>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</si>
  <si>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</si>
  <si>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</si>
  <si>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</si>
  <si>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</si>
  <si>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</si>
  <si>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</si>
  <si>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</si>
  <si>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</si>
  <si>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</si>
  <si>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</si>
  <si>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</si>
  <si>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</si>
  <si>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</si>
  <si>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</si>
  <si>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</si>
  <si>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</si>
  <si>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</si>
  <si>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</si>
  <si>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</si>
  <si>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</si>
  <si>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</si>
  <si>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</si>
  <si>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</si>
  <si>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</si>
  <si>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</si>
  <si>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</si>
  <si>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</si>
  <si>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</si>
  <si>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</si>
  <si>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</si>
  <si>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</si>
  <si>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</si>
  <si>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</si>
  <si>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</si>
  <si>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</si>
  <si>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</si>
  <si>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</si>
  <si>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</si>
  <si>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</si>
  <si>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</si>
  <si>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</si>
  <si>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</si>
  <si>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</si>
  <si>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</si>
  <si>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</si>
  <si>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</si>
  <si>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</si>
  <si>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</si>
  <si>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</si>
  <si>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</si>
  <si>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</si>
  <si>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</si>
  <si>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</si>
  <si>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</si>
  <si>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</si>
  <si>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</si>
  <si>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</si>
  <si>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</si>
  <si>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</si>
  <si>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</si>
  <si>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</si>
  <si>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</si>
  <si>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</si>
  <si>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</si>
  <si>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</si>
  <si>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</si>
  <si>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</si>
  <si>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</si>
  <si>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</si>
  <si>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</si>
  <si>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</si>
  <si>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</si>
  <si>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</si>
  <si>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</si>
  <si>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</si>
  <si>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</si>
  <si>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</si>
  <si>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</si>
  <si>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</si>
  <si>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</si>
  <si>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</si>
  <si>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</si>
  <si>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</si>
  <si>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</si>
  <si>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</si>
  <si>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</si>
  <si>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</si>
  <si>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</si>
  <si>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</si>
  <si>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</si>
  <si>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</si>
  <si>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</si>
  <si>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</si>
  <si>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</si>
  <si>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</si>
  <si>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</si>
  <si>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</si>
  <si>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</si>
  <si>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</si>
  <si>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</si>
  <si>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</si>
  <si>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</si>
  <si>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</si>
  <si>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</si>
  <si>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</si>
  <si>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</si>
  <si>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</si>
  <si>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</si>
  <si>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</si>
  <si>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</si>
  <si>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</si>
  <si>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</si>
  <si>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</si>
  <si>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</si>
  <si>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</si>
  <si>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</si>
  <si>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</si>
  <si>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</si>
  <si>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</si>
  <si>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</si>
  <si>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</si>
  <si>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</si>
  <si>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</si>
  <si>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</si>
  <si>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</si>
  <si>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</si>
  <si>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</si>
  <si>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</si>
  <si>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</si>
  <si>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</si>
  <si>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</si>
  <si>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</si>
  <si>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</si>
  <si>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</si>
  <si>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</si>
  <si>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</si>
  <si>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</si>
  <si>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</si>
  <si>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</si>
  <si>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</si>
  <si>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</si>
  <si>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</si>
  <si>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</si>
  <si>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</si>
  <si>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</si>
  <si>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</si>
  <si>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</si>
  <si>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</si>
  <si>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</si>
  <si>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</si>
  <si>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</si>
  <si>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</si>
  <si>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</si>
  <si>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</si>
  <si>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</si>
  <si>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</si>
  <si>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</si>
  <si>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</si>
  <si>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</si>
  <si>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</si>
  <si>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</si>
  <si>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</si>
  <si>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</si>
  <si>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</si>
  <si>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</si>
  <si>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</si>
  <si>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</si>
  <si>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</si>
  <si>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</si>
  <si>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</si>
  <si>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</si>
  <si>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</si>
  <si>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</si>
  <si>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</si>
  <si>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</si>
  <si>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</si>
  <si>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</si>
  <si>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</si>
  <si>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</si>
  <si>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</si>
  <si>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</si>
  <si>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</si>
  <si>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</si>
  <si>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</si>
  <si>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</si>
  <si>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</si>
  <si>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</si>
  <si>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</si>
  <si>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</si>
  <si>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</si>
  <si>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</si>
  <si>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</si>
  <si>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</si>
  <si>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</si>
  <si>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</si>
  <si>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</si>
  <si>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</si>
  <si>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</si>
  <si>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</si>
  <si>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</si>
  <si>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</si>
  <si>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</si>
  <si>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</si>
  <si>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</si>
  <si>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</si>
  <si>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</si>
  <si>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</si>
  <si>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</si>
  <si>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</si>
  <si>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</si>
  <si>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</si>
  <si>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</si>
  <si>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</si>
  <si>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</si>
  <si>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</si>
  <si>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</si>
  <si>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</si>
  <si>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</si>
  <si>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</si>
  <si>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</si>
  <si>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</si>
  <si>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</si>
  <si>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</si>
  <si>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</si>
  <si>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</si>
  <si>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</si>
  <si>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</si>
  <si>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</si>
  <si>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</si>
  <si>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</si>
  <si>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</si>
  <si>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</si>
  <si>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</si>
  <si>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</si>
  <si>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</si>
  <si>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</si>
  <si>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</si>
  <si>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</si>
  <si>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</si>
  <si>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</si>
  <si>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</si>
  <si>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</si>
  <si>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</si>
  <si>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</si>
  <si>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</si>
  <si>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</si>
  <si>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</si>
  <si>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</si>
  <si>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</si>
  <si>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</si>
  <si>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</si>
  <si>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</si>
  <si>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</si>
  <si>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</si>
  <si>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</si>
  <si>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</si>
  <si>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</si>
  <si>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</si>
  <si>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</si>
  <si>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</si>
  <si>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</si>
  <si>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</si>
  <si>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</si>
  <si>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</si>
  <si>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</si>
  <si>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</si>
  <si>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</si>
  <si>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</si>
  <si>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</si>
  <si>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</si>
  <si>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</si>
  <si>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</si>
  <si>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</si>
  <si>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</si>
  <si>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</si>
  <si>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</si>
  <si>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</si>
  <si>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</si>
  <si>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</si>
  <si>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</si>
  <si>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</si>
  <si>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</si>
  <si>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</si>
  <si>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</si>
  <si>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</si>
  <si>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</si>
  <si>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</si>
  <si>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</si>
  <si>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</si>
  <si>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</si>
  <si>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</si>
  <si>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</si>
  <si>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</si>
  <si>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</si>
  <si>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</si>
  <si>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</si>
  <si>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</si>
  <si>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</si>
  <si>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</si>
  <si>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</si>
  <si>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</si>
  <si>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</si>
  <si>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</si>
  <si>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</si>
  <si>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</si>
  <si>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</si>
  <si>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</si>
  <si>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</si>
  <si>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</si>
  <si>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</si>
  <si>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</si>
  <si>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</si>
  <si>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</si>
  <si>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</si>
  <si>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</si>
  <si>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</si>
  <si>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</si>
  <si>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</si>
  <si>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</si>
  <si>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</si>
  <si>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</si>
  <si>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</si>
  <si>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</si>
  <si>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</si>
  <si>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</si>
  <si>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</si>
  <si>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</si>
  <si>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</si>
  <si>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</si>
  <si>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</si>
  <si>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</si>
  <si>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</si>
  <si>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</si>
  <si>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</si>
  <si>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</si>
  <si>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</si>
  <si>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</si>
  <si>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</si>
  <si>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</si>
  <si>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</si>
  <si>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</si>
  <si>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</si>
  <si>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</si>
  <si>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</si>
  <si>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</si>
  <si>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</si>
  <si>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</si>
  <si>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</si>
  <si>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</si>
  <si>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</si>
  <si>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</si>
  <si>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</si>
  <si>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</si>
  <si>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</si>
  <si>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</si>
  <si>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</si>
  <si>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</si>
  <si>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</si>
  <si>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</si>
  <si>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</si>
  <si>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</si>
  <si>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</si>
  <si>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</si>
  <si>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</si>
  <si>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</si>
  <si>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</si>
  <si>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</si>
  <si>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</si>
  <si>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</si>
  <si>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</si>
  <si>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</si>
  <si>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</si>
  <si>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</si>
  <si>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</si>
  <si>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</si>
  <si>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</si>
  <si>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</si>
  <si>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</si>
  <si>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</si>
  <si>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</si>
  <si>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</si>
  <si>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</si>
  <si>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</si>
  <si>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</si>
  <si>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</si>
  <si>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</si>
  <si>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</si>
  <si>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</si>
  <si>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</si>
  <si>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</si>
  <si>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</si>
  <si>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</si>
  <si>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</si>
  <si>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</si>
  <si>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</si>
  <si>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</si>
  <si>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</si>
  <si>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</si>
  <si>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</si>
  <si>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</si>
  <si>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</si>
  <si>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</si>
  <si>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</si>
  <si>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</si>
  <si>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</si>
  <si>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</si>
  <si>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</si>
  <si>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</si>
  <si>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</si>
  <si>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</si>
  <si>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</si>
  <si>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</si>
  <si>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</si>
  <si>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</si>
  <si>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</si>
  <si>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</si>
  <si>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</si>
  <si>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</si>
  <si>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</si>
  <si>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</si>
  <si>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</si>
  <si>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</si>
  <si>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</si>
  <si>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</si>
  <si>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</si>
  <si>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</si>
  <si>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</si>
  <si>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</si>
  <si>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</si>
  <si>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</si>
  <si>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</si>
  <si>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</si>
  <si>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</si>
  <si>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</si>
  <si>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</si>
  <si>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</si>
  <si>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</si>
  <si>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</si>
  <si>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</si>
  <si>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</si>
  <si>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</si>
  <si>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</si>
  <si>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</si>
  <si>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</si>
  <si>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</si>
  <si>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</si>
  <si>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</si>
  <si>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</si>
  <si>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</si>
  <si>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</si>
  <si>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</si>
  <si>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</si>
  <si>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</si>
  <si>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</si>
  <si>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</si>
  <si>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</si>
  <si>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</si>
  <si>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</si>
  <si>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</si>
  <si>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</si>
  <si>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</si>
  <si>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</si>
  <si>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</si>
  <si>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</si>
  <si>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</si>
  <si>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</si>
  <si>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</si>
  <si>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</si>
  <si>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</si>
  <si>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</si>
  <si>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</si>
  <si>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</si>
  <si>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</si>
  <si>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</si>
  <si>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</si>
  <si>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</si>
  <si>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</si>
  <si>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</si>
  <si>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</si>
  <si>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</si>
  <si>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</si>
  <si>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</si>
  <si>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</si>
  <si>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</si>
  <si>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</si>
  <si>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</si>
  <si>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</si>
  <si>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</si>
  <si>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</si>
  <si>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</si>
  <si>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</si>
  <si>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</si>
  <si>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</si>
  <si>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</si>
  <si>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</si>
  <si>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</si>
  <si>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</si>
  <si>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</si>
  <si>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</si>
  <si>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</si>
  <si>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</si>
  <si>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</si>
  <si>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</si>
  <si>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</si>
  <si>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</si>
  <si>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</si>
  <si>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</si>
  <si>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</si>
  <si>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</si>
  <si>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</si>
  <si>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</si>
  <si>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</si>
  <si>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</si>
  <si>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</si>
  <si>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</si>
  <si>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</si>
  <si>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</si>
  <si>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</si>
  <si>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</si>
  <si>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</si>
  <si>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</si>
  <si>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</si>
  <si>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</si>
  <si>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</si>
  <si>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</si>
  <si>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</si>
  <si>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</si>
  <si>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</si>
  <si>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</si>
  <si>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</si>
  <si>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</si>
  <si>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</si>
  <si>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</si>
  <si>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</si>
  <si>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</si>
  <si>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</si>
  <si>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</si>
  <si>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</si>
  <si>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</si>
  <si>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</si>
  <si>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</si>
  <si>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</si>
  <si>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</si>
  <si>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</si>
  <si>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</si>
  <si>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</si>
  <si>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</si>
  <si>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</si>
  <si>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</si>
  <si>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</si>
  <si>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</si>
  <si>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</si>
  <si>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</si>
  <si>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</si>
  <si>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</si>
  <si>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</si>
  <si>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</si>
  <si>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</si>
  <si>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</si>
  <si>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</si>
  <si>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</si>
  <si>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</si>
  <si>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</si>
  <si>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</si>
  <si>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</si>
  <si>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</si>
  <si>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</si>
  <si>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</si>
  <si>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</si>
  <si>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</si>
  <si>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</si>
  <si>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</si>
  <si>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</si>
  <si>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</si>
  <si>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</si>
  <si>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</si>
  <si>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</si>
  <si>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</si>
  <si>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</si>
  <si>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</si>
  <si>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</si>
  <si>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</si>
  <si>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</si>
  <si>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</si>
  <si>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</si>
  <si>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</si>
  <si>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</si>
  <si>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</si>
  <si>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</si>
  <si>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</si>
  <si>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</si>
  <si>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</si>
  <si>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</si>
  <si>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</si>
  <si>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</si>
  <si>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</si>
  <si>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</si>
  <si>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</si>
  <si>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</si>
  <si>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</si>
  <si>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</si>
  <si>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</si>
  <si>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</si>
  <si>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</si>
  <si>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</si>
  <si>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</si>
  <si>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</si>
  <si>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</si>
  <si>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</si>
  <si>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</si>
  <si>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</si>
  <si>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</si>
  <si>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</si>
  <si>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</si>
  <si>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</si>
  <si>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</si>
  <si>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</si>
  <si>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</si>
  <si>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</si>
  <si>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</si>
  <si>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</si>
  <si>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</si>
  <si>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</si>
  <si>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</si>
  <si>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</si>
  <si>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</si>
  <si>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</si>
  <si>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</si>
  <si>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</si>
  <si>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</si>
  <si>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</si>
  <si>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</si>
  <si>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</si>
  <si>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</si>
  <si>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</si>
  <si>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</si>
  <si>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</si>
  <si>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</si>
  <si>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</si>
  <si>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</si>
  <si>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</si>
  <si>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</si>
  <si>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</si>
  <si>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</si>
  <si>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</si>
  <si>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</si>
  <si>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</si>
  <si>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</si>
  <si>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</si>
  <si>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</si>
  <si>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</si>
  <si>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</si>
  <si>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</si>
  <si>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</si>
  <si>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</si>
  <si>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</si>
  <si>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</si>
  <si>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</si>
  <si>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</si>
  <si>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</si>
  <si>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</si>
  <si>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</si>
  <si>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</si>
  <si>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</si>
  <si>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</si>
  <si>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</si>
  <si>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</si>
  <si>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</si>
  <si>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</si>
  <si>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</si>
  <si>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</si>
  <si>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</si>
  <si>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</si>
  <si>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</si>
  <si>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</si>
  <si>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</si>
  <si>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</si>
  <si>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</si>
  <si>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</si>
  <si>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</si>
  <si>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</si>
  <si>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</si>
  <si>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</si>
  <si>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</si>
  <si>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</si>
  <si>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</si>
  <si>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</si>
  <si>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</si>
  <si>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</si>
  <si>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</si>
  <si>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</si>
  <si>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</si>
  <si>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</si>
  <si>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</si>
  <si>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</si>
  <si>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</si>
  <si>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</si>
  <si>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</si>
  <si>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</si>
  <si>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</si>
  <si>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</si>
  <si>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</si>
  <si>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</si>
  <si>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</si>
  <si>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</si>
  <si>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</si>
  <si>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</si>
  <si>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</si>
  <si>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</si>
  <si>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</si>
  <si>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</si>
  <si>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</si>
  <si>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</si>
  <si>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</si>
  <si>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</si>
  <si>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</si>
  <si>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</si>
  <si>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</si>
  <si>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</si>
  <si>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</si>
  <si>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</si>
  <si>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</si>
  <si>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</si>
  <si>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</si>
  <si>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</si>
  <si>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</si>
  <si>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</si>
  <si>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</si>
  <si>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</si>
  <si>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</si>
  <si>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</si>
  <si>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</si>
  <si>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</si>
  <si>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</si>
  <si>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</si>
  <si>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</si>
  <si>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</si>
  <si>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</si>
  <si>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</si>
  <si>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</si>
  <si>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</si>
  <si>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</si>
  <si>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</si>
  <si>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</si>
  <si>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</si>
  <si>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</si>
  <si>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</si>
  <si>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</si>
  <si>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</si>
  <si>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</si>
  <si>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</si>
  <si>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</si>
  <si>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</si>
  <si>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</si>
  <si>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</si>
  <si>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</si>
  <si>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</si>
  <si>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</si>
  <si>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</si>
  <si>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</si>
  <si>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</si>
  <si>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</si>
  <si>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</si>
  <si>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</si>
  <si>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</si>
  <si>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</si>
  <si>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</si>
  <si>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</si>
  <si>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</si>
  <si>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</si>
  <si>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</si>
  <si>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</si>
  <si>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</si>
  <si>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</si>
  <si>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</si>
  <si>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</si>
  <si>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</si>
  <si>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</si>
  <si>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</si>
  <si>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</si>
  <si>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</si>
  <si>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</si>
  <si>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</si>
  <si>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</si>
  <si>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</si>
  <si>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</si>
  <si>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</si>
  <si>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</si>
  <si>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</si>
  <si>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</si>
  <si>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</si>
  <si>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</si>
  <si>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</si>
  <si>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</si>
  <si>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</si>
  <si>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</si>
  <si>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</si>
  <si>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</si>
  <si>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</si>
  <si>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</si>
  <si>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</si>
  <si>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</si>
  <si>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</si>
  <si>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</si>
  <si>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</si>
  <si>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</si>
  <si>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</si>
  <si>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</si>
  <si>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</si>
  <si>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</si>
  <si>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</si>
  <si>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</si>
  <si>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</si>
  <si>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</si>
  <si>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</si>
  <si>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</si>
  <si>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</si>
  <si>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</si>
  <si>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</si>
  <si>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</si>
  <si>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</si>
  <si>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</si>
  <si>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</si>
  <si>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</si>
  <si>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</si>
  <si>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</si>
  <si>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</si>
  <si>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</si>
  <si>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</si>
  <si>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</si>
  <si>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</si>
  <si>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</si>
  <si>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</si>
  <si>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</si>
  <si>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</si>
  <si>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</si>
  <si>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</si>
  <si>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</si>
  <si>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</si>
  <si>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</si>
  <si>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</si>
  <si>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</si>
  <si>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</si>
  <si>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</si>
  <si>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</si>
  <si>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</si>
  <si>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</si>
  <si>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</si>
  <si>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</si>
  <si>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</si>
  <si>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</si>
  <si>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</si>
  <si>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</si>
  <si>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</si>
  <si>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</si>
  <si>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</si>
  <si>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</si>
  <si>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</si>
  <si>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</si>
  <si>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</si>
  <si>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</si>
  <si>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</si>
  <si>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</si>
  <si>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</si>
  <si>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</si>
  <si>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</si>
  <si>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</si>
  <si>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</si>
  <si>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</si>
  <si>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</si>
  <si>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</si>
  <si>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</si>
  <si>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</si>
  <si>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</si>
  <si>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</si>
  <si>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</si>
  <si>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</si>
  <si>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</si>
  <si>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</si>
  <si>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</si>
  <si>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</si>
  <si>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</si>
  <si>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</si>
  <si>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</si>
  <si>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</si>
  <si>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</si>
  <si>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</si>
  <si>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</si>
  <si>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</si>
  <si>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</si>
  <si>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</si>
  <si>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</si>
  <si>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</si>
  <si>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</si>
  <si>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</si>
  <si>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</si>
  <si>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</si>
  <si>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</si>
  <si>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</si>
  <si>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</si>
  <si>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</si>
  <si>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</si>
  <si>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</si>
  <si>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</si>
  <si>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</si>
  <si>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</si>
  <si>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</si>
  <si>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</si>
  <si>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</si>
  <si>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</si>
  <si>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</si>
  <si>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</si>
  <si>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</si>
  <si>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</si>
  <si>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</si>
  <si>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</si>
  <si>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</si>
  <si>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</si>
  <si>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</si>
  <si>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</si>
  <si>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</si>
  <si>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</si>
  <si>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</si>
  <si>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</si>
  <si>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</si>
  <si>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</si>
  <si>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</si>
  <si>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</si>
  <si>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</si>
  <si>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</si>
  <si>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</si>
  <si>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</si>
  <si>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</si>
  <si>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</si>
  <si>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</si>
  <si>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</si>
  <si>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</si>
  <si>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</si>
  <si>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</si>
  <si>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</si>
  <si>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</si>
  <si>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</si>
  <si>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</si>
  <si>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</si>
  <si>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</si>
  <si>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</si>
  <si>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</si>
  <si>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</si>
  <si>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</si>
  <si>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</si>
  <si>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</si>
  <si>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</si>
  <si>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</si>
  <si>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</si>
  <si>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</si>
  <si>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</si>
  <si>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</si>
  <si>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</si>
  <si>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</si>
  <si>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</si>
  <si>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</si>
  <si>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</si>
  <si>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</si>
  <si>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</si>
  <si>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</si>
  <si>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</si>
  <si>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</si>
  <si>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</si>
  <si>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</si>
  <si>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</si>
  <si>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</si>
  <si>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</si>
  <si>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</si>
  <si>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</si>
  <si>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</si>
  <si>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</si>
  <si>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</si>
  <si>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</si>
  <si>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</si>
  <si>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</si>
  <si>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</si>
  <si>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</si>
  <si>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</si>
  <si>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</si>
  <si>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</si>
  <si>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</si>
  <si>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</si>
  <si>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</si>
  <si>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</si>
  <si>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</si>
  <si>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</si>
  <si>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</si>
  <si>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</si>
  <si>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</si>
  <si>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</si>
  <si>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</si>
  <si>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</si>
  <si>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</si>
  <si>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</si>
  <si>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</si>
  <si>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</si>
  <si>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</si>
  <si>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</si>
  <si>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</si>
  <si>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</si>
  <si>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</si>
  <si>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</si>
  <si>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</si>
  <si>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</si>
  <si>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</si>
  <si>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</si>
  <si>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</si>
  <si>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</si>
  <si>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</si>
  <si>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</si>
  <si>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</si>
  <si>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</si>
  <si>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</si>
  <si>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</si>
  <si>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</si>
  <si>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</si>
  <si>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</si>
  <si>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</si>
  <si>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</si>
  <si>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</si>
  <si>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</si>
  <si>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</si>
  <si>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</si>
  <si>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</si>
  <si>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</si>
  <si>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</si>
  <si>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</si>
  <si>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</si>
  <si>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</si>
  <si>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</si>
  <si>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</si>
  <si>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</si>
  <si>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</si>
  <si>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</si>
  <si>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</si>
  <si>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</si>
  <si>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</si>
  <si>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</si>
  <si>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</si>
  <si>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</si>
  <si>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</si>
  <si>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</si>
  <si>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</si>
  <si>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</si>
  <si>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</si>
  <si>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</si>
  <si>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</si>
  <si>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</si>
  <si>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</si>
  <si>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</si>
  <si>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</si>
  <si>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</si>
  <si>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</si>
  <si>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</si>
  <si>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</si>
  <si>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</si>
  <si>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</si>
  <si>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</si>
  <si>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</si>
  <si>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</si>
  <si>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</si>
  <si>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</si>
  <si>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</si>
  <si>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</si>
  <si>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</si>
  <si>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</si>
  <si>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</si>
  <si>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</si>
  <si>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</si>
  <si>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</si>
  <si>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</si>
  <si>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</si>
  <si>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</si>
  <si>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</si>
  <si>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</si>
  <si>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</si>
  <si>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</si>
  <si>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</si>
  <si>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</si>
  <si>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</si>
  <si>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</si>
  <si>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</si>
  <si>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</si>
  <si>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</si>
  <si>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</si>
  <si>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</si>
  <si>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</si>
  <si>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</si>
  <si>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</si>
  <si>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</si>
  <si>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</si>
  <si>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</si>
  <si>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</si>
  <si>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</si>
  <si>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</si>
  <si>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</si>
  <si>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</si>
  <si>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</si>
  <si>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</si>
  <si>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</si>
  <si>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</si>
  <si>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</si>
  <si>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</si>
  <si>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</si>
  <si>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</si>
  <si>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</si>
  <si>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</si>
  <si>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</si>
  <si>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</si>
  <si>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</si>
  <si>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</si>
  <si>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</si>
  <si>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</si>
  <si>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</si>
  <si>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</si>
  <si>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</si>
  <si>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</si>
  <si>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</si>
  <si>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</si>
  <si>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</si>
  <si>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</si>
  <si>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</si>
  <si>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</si>
  <si>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</si>
  <si>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</si>
  <si>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</si>
  <si>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</si>
  <si>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</si>
  <si>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</si>
  <si>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</si>
  <si>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</si>
  <si>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</si>
  <si>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</si>
  <si>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</si>
  <si>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</si>
  <si>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</si>
  <si>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</si>
  <si>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</si>
  <si>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</si>
  <si>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</si>
  <si>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</si>
  <si>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</si>
  <si>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</si>
  <si>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</si>
  <si>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</si>
  <si>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</si>
  <si>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</si>
  <si>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</si>
  <si>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</si>
  <si>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</si>
  <si>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</si>
  <si>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</si>
  <si>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</si>
  <si>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</si>
  <si>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</si>
  <si>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</si>
  <si>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</si>
  <si>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</si>
  <si>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</si>
  <si>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</si>
  <si>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</si>
  <si>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</si>
  <si>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</si>
  <si>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</si>
  <si>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</si>
  <si>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</si>
  <si>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</si>
  <si>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</si>
  <si>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</si>
  <si>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</si>
  <si>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</si>
  <si>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</si>
  <si>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</si>
  <si>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</si>
  <si>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</si>
  <si>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</si>
  <si>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</si>
  <si>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</si>
  <si>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</si>
  <si>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</si>
  <si>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</si>
  <si>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</si>
  <si>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</si>
  <si>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</si>
  <si>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</si>
  <si>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</si>
  <si>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</si>
  <si>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</si>
  <si>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</si>
  <si>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</si>
  <si>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</si>
  <si>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</si>
  <si>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</si>
  <si>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</si>
  <si>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</si>
  <si>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</si>
  <si>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</si>
  <si>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</si>
  <si>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</si>
  <si>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</si>
  <si>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</si>
  <si>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</si>
  <si>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</si>
  <si>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</si>
  <si>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</si>
  <si>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</si>
  <si>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</si>
  <si>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</si>
  <si>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</si>
  <si>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</si>
  <si>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</si>
  <si>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</si>
  <si>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</si>
  <si>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</si>
  <si>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</si>
  <si>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</si>
  <si>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</si>
  <si>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</si>
  <si>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</si>
  <si>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</si>
  <si>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</si>
  <si>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</si>
  <si>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</si>
  <si>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</si>
  <si>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</si>
  <si>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</si>
  <si>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</si>
  <si>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</si>
  <si>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</si>
  <si>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</si>
  <si>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</si>
  <si>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</si>
  <si>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</si>
  <si>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</si>
  <si>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</si>
  <si>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</si>
  <si>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</si>
  <si>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</si>
  <si>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</si>
  <si>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</si>
  <si>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</si>
  <si>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</si>
  <si>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</si>
  <si>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</si>
  <si>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</si>
  <si>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</si>
  <si>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</si>
  <si>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</si>
  <si>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</si>
  <si>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</si>
  <si>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</si>
  <si>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</si>
  <si>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</si>
  <si>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</si>
  <si>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</si>
  <si>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</si>
  <si>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</si>
  <si>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</si>
  <si>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</si>
  <si>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</si>
  <si>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</si>
  <si>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</si>
  <si>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</si>
  <si>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</si>
  <si>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</si>
  <si>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</si>
  <si>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</si>
  <si>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</si>
  <si>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</si>
  <si>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</si>
  <si>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</si>
  <si>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</si>
  <si>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</si>
  <si>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</si>
  <si>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</si>
  <si>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</si>
  <si>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</si>
  <si>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</si>
  <si>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</si>
  <si>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</si>
  <si>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</si>
  <si>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</si>
  <si>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</si>
  <si>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</si>
  <si>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</si>
  <si>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</si>
  <si>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</si>
  <si>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</si>
  <si>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</si>
  <si>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</si>
  <si>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</si>
  <si>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</si>
  <si>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</si>
  <si>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</si>
  <si>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</si>
  <si>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</si>
  <si>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</si>
  <si>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</si>
  <si>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</si>
  <si>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</si>
  <si>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</si>
  <si>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</si>
  <si>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</si>
  <si>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</si>
  <si>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</si>
  <si>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</si>
  <si>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</si>
  <si>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</si>
  <si>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</si>
  <si>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</si>
  <si>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</si>
  <si>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</si>
  <si>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</si>
  <si>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</si>
  <si>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</si>
  <si>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</si>
  <si>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</si>
  <si>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</si>
  <si>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</si>
  <si>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</si>
  <si>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</si>
  <si>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</si>
  <si>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</si>
  <si>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</si>
  <si>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</si>
  <si>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</si>
  <si>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</si>
  <si>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</si>
  <si>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</si>
  <si>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</si>
  <si>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</si>
  <si>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</si>
  <si>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</si>
  <si>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</si>
  <si>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</si>
  <si>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</si>
  <si>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</si>
  <si>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</si>
  <si>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</si>
  <si>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</si>
  <si>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</si>
  <si>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</si>
  <si>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</si>
  <si>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</si>
  <si>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</si>
  <si>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</si>
  <si>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</si>
  <si>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</si>
  <si>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</si>
  <si>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</si>
  <si>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</si>
  <si>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</si>
  <si>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</si>
  <si>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</si>
  <si>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</si>
  <si>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</si>
  <si>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</si>
  <si>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</si>
  <si>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</si>
  <si>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</si>
  <si>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</si>
  <si>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</si>
  <si>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</si>
  <si>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</si>
  <si>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</si>
  <si>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</si>
  <si>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</si>
  <si>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</si>
  <si>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</si>
  <si>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</si>
  <si>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</si>
  <si>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</si>
  <si>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</si>
  <si>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</si>
  <si>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</si>
  <si>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</si>
  <si>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</si>
  <si>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</si>
  <si>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</si>
  <si>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</si>
  <si>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</si>
  <si>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</si>
  <si>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</si>
  <si>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</si>
  <si>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</si>
  <si>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</si>
  <si>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</si>
  <si>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</si>
  <si>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</si>
  <si>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</si>
  <si>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</si>
  <si>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</si>
  <si>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</si>
  <si>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</si>
  <si>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</si>
  <si>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</si>
  <si>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</si>
  <si>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</si>
  <si>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</si>
  <si>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</si>
  <si>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</si>
  <si>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</si>
  <si>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</si>
  <si>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</si>
  <si>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</si>
  <si>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</si>
  <si>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</si>
  <si>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</si>
  <si>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</si>
  <si>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</si>
  <si>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</si>
  <si>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</si>
  <si>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</si>
  <si>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</si>
  <si>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</si>
  <si>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</si>
  <si>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</si>
  <si>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</si>
  <si>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</si>
  <si>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</si>
  <si>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</si>
  <si>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</si>
  <si>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</si>
  <si>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</si>
  <si>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</si>
  <si>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</si>
  <si>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</si>
  <si>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</si>
  <si>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</si>
  <si>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</si>
  <si>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</si>
  <si>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</si>
  <si>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</si>
  <si>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</si>
  <si>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</si>
  <si>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</si>
  <si>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</si>
  <si>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</si>
  <si>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</si>
  <si>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</si>
  <si>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</si>
  <si>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</si>
  <si>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</si>
  <si>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</si>
  <si>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</si>
  <si>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</si>
  <si>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</si>
  <si>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</si>
  <si>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</si>
  <si>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</si>
  <si>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</si>
  <si>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</si>
  <si>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</si>
  <si>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</si>
  <si>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</si>
  <si>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</si>
  <si>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</si>
  <si>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</si>
  <si>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</si>
  <si>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</si>
  <si>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</si>
  <si>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</si>
  <si>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</si>
  <si>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</si>
  <si>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</si>
  <si>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</si>
  <si>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</si>
  <si>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</si>
  <si>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</si>
  <si>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</si>
  <si>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</si>
  <si>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</si>
  <si>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</si>
  <si>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</si>
  <si>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</si>
  <si>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</si>
  <si>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</si>
  <si>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</si>
  <si>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</si>
  <si>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</si>
  <si>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</si>
  <si>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</si>
  <si>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</si>
  <si>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</si>
  <si>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</si>
  <si>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</si>
  <si>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</si>
  <si>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</si>
  <si>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</si>
  <si>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</si>
  <si>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</si>
  <si>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</si>
  <si>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</si>
  <si>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</si>
  <si>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</si>
  <si>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</si>
  <si>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</si>
  <si>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</si>
  <si>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</si>
  <si>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</si>
  <si>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</si>
  <si>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</si>
  <si>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</si>
  <si>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</si>
  <si>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</si>
  <si>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</si>
  <si>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</si>
  <si>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</si>
  <si>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</si>
  <si>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</si>
  <si>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</si>
  <si>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</si>
  <si>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</si>
  <si>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</si>
  <si>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</si>
  <si>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</si>
  <si>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</si>
  <si>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</si>
  <si>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</si>
  <si>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</si>
  <si>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</si>
  <si>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</si>
  <si>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</si>
  <si>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</si>
  <si>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</si>
  <si>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</si>
  <si>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</si>
  <si>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</si>
  <si>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</si>
  <si>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</si>
  <si>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</si>
  <si>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</si>
  <si>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</si>
  <si>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</si>
  <si>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</si>
  <si>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</si>
  <si>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</si>
  <si>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</si>
  <si>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</si>
  <si>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</si>
  <si>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</si>
  <si>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</si>
  <si>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</si>
  <si>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</si>
  <si>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</si>
  <si>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</si>
  <si>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</si>
  <si>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</si>
  <si>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</si>
  <si>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</si>
  <si>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</si>
  <si>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</si>
  <si>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</si>
  <si>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</si>
  <si>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</si>
  <si>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</si>
  <si>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</si>
  <si>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</si>
  <si>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</si>
  <si>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</si>
  <si>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</si>
  <si>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</si>
  <si>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</si>
  <si>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</si>
  <si>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</si>
  <si>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</si>
  <si>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</si>
  <si>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</si>
  <si>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</si>
  <si>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</si>
  <si>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</si>
  <si>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</si>
  <si>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</si>
  <si>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</si>
  <si>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</si>
  <si>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</si>
  <si>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</si>
  <si>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</si>
  <si>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</si>
  <si>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</si>
  <si>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</si>
  <si>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</si>
  <si>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</si>
  <si>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</si>
  <si>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</si>
  <si>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</si>
  <si>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</si>
  <si>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</si>
  <si>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</si>
  <si>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</si>
  <si>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</si>
  <si>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</si>
  <si>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</si>
  <si>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</si>
  <si>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</si>
  <si>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</si>
  <si>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</si>
  <si>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</si>
  <si>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</si>
  <si>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</si>
  <si>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</si>
  <si>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</si>
  <si>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</si>
  <si>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</si>
  <si>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</si>
  <si>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</si>
  <si>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</si>
  <si>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</si>
  <si>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</si>
  <si>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</si>
  <si>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</si>
  <si>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</si>
  <si>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</si>
  <si>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</si>
  <si>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</si>
  <si>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</si>
  <si>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</si>
  <si>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</si>
  <si>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</si>
  <si>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</si>
  <si>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</si>
  <si>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</si>
  <si>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</si>
  <si>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</si>
  <si>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</si>
  <si>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</si>
  <si>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</si>
  <si>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</si>
  <si>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</si>
  <si>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</si>
  <si>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</si>
  <si>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</si>
  <si>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</si>
  <si>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</si>
  <si>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</si>
  <si>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</si>
  <si>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</si>
  <si>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</si>
  <si>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</si>
  <si>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</si>
  <si>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</si>
  <si>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</si>
  <si>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</si>
  <si>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</si>
  <si>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</si>
  <si>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</si>
  <si>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</si>
  <si>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</si>
  <si>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</si>
  <si>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</si>
  <si>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</si>
  <si>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</si>
  <si>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</si>
  <si>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</si>
  <si>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</si>
  <si>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</si>
  <si>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</si>
  <si>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</si>
  <si>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</si>
  <si>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</si>
  <si>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</si>
  <si>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</si>
  <si>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</si>
  <si>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</si>
  <si>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</si>
  <si>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</si>
  <si>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</si>
  <si>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</si>
  <si>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</si>
  <si>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</si>
  <si>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</si>
  <si>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</si>
  <si>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</si>
  <si>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</si>
  <si>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</si>
  <si>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</si>
  <si>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</si>
  <si>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</si>
  <si>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</si>
  <si>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</si>
  <si>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</si>
  <si>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</si>
  <si>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</si>
  <si>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</si>
  <si>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</si>
  <si>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</si>
  <si>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</si>
  <si>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</si>
  <si>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</si>
  <si>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</si>
  <si>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</si>
  <si>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</si>
  <si>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</si>
  <si>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</si>
  <si>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</si>
  <si>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</si>
  <si>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</si>
  <si>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</si>
  <si>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</si>
  <si>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</si>
  <si>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</si>
  <si>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</si>
  <si>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</si>
  <si>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</si>
  <si>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</si>
  <si>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</si>
  <si>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</si>
  <si>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</si>
  <si>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</si>
  <si>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</si>
  <si>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</si>
  <si>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</si>
  <si>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</si>
  <si>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</si>
  <si>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</si>
  <si>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</si>
  <si>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</si>
  <si>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</si>
  <si>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</si>
  <si>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</si>
  <si>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</si>
  <si>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</si>
  <si>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</si>
  <si>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</si>
  <si>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</si>
  <si>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</si>
  <si>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</si>
  <si>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</si>
  <si>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</si>
  <si>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</si>
  <si>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</si>
  <si>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</si>
  <si>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</si>
  <si>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</si>
  <si>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</si>
  <si>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</si>
  <si>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</si>
  <si>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</si>
  <si>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</si>
  <si>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</si>
  <si>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</si>
  <si>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</si>
  <si>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</si>
  <si>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</si>
  <si>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</si>
  <si>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</si>
  <si>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</si>
  <si>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</si>
  <si>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</si>
  <si>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</si>
  <si>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</si>
  <si>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</si>
  <si>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</si>
  <si>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</si>
  <si>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</si>
  <si>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</si>
  <si>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</si>
  <si>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</si>
  <si>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</si>
  <si>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</si>
  <si>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</si>
  <si>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</si>
  <si>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</si>
  <si>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</si>
  <si>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</si>
  <si>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</si>
  <si>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</si>
  <si>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</si>
  <si>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</si>
  <si>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</si>
  <si>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</si>
  <si>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</si>
  <si>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</si>
  <si>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</si>
  <si>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</si>
  <si>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</si>
  <si>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</si>
  <si>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</si>
  <si>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</si>
  <si>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</si>
  <si>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</si>
  <si>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</si>
  <si>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</si>
  <si>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</si>
  <si>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</si>
  <si>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</si>
  <si>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</si>
  <si>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</si>
  <si>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</si>
  <si>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</si>
  <si>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</si>
  <si>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</si>
  <si>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</si>
  <si>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</si>
  <si>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</si>
  <si>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</si>
  <si>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</si>
  <si>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</si>
  <si>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</si>
  <si>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</si>
  <si>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</si>
  <si>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</si>
  <si>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</si>
  <si>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</si>
  <si>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</si>
  <si>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</si>
  <si>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</si>
  <si>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</si>
  <si>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</si>
  <si>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</si>
  <si>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</si>
  <si>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</si>
  <si>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</si>
  <si>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</si>
  <si>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</si>
  <si>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</si>
  <si>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</si>
  <si>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</si>
  <si>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</si>
  <si>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</si>
  <si>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</si>
  <si>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</si>
  <si>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</si>
  <si>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</si>
  <si>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</si>
  <si>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</si>
  <si>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</si>
  <si>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</si>
  <si>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</si>
  <si>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</si>
  <si>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</si>
  <si>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</si>
  <si>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</si>
  <si>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</si>
  <si>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</si>
  <si>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</si>
  <si>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</si>
  <si>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</si>
  <si>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</si>
  <si>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</si>
  <si>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</si>
  <si>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</si>
  <si>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</si>
  <si>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</si>
  <si>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</si>
  <si>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</si>
  <si>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</si>
  <si>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</si>
  <si>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</si>
  <si>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</si>
  <si>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</si>
  <si>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</si>
  <si>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</si>
  <si>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</si>
  <si>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</si>
  <si>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</si>
  <si>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</si>
  <si>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</si>
  <si>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</si>
  <si>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</si>
  <si>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</si>
  <si>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</si>
  <si>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</si>
  <si>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</si>
  <si>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</si>
  <si>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</si>
  <si>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</si>
  <si>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</si>
  <si>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</si>
  <si>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</si>
  <si>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</si>
  <si>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</si>
  <si>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</si>
  <si>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</si>
  <si>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</si>
  <si>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</si>
  <si>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</si>
  <si>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</si>
  <si>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</si>
  <si>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</si>
  <si>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</si>
  <si>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</si>
  <si>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</si>
  <si>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</si>
  <si>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</si>
  <si>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</si>
  <si>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</si>
  <si>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</si>
  <si>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</si>
  <si>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</si>
  <si>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</si>
  <si>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</si>
  <si>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</si>
  <si>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</si>
  <si>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</si>
  <si>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</si>
  <si>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</si>
  <si>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</si>
  <si>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</si>
  <si>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</si>
  <si>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</si>
  <si>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</si>
  <si>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</si>
  <si>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</si>
  <si>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</si>
  <si>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</si>
  <si>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</si>
  <si>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</si>
  <si>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</si>
  <si>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</si>
  <si>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</si>
  <si>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</si>
  <si>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</si>
  <si>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</si>
  <si>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</si>
  <si>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</si>
  <si>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</si>
  <si>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</si>
  <si>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</si>
  <si>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</si>
  <si>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</si>
  <si>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</si>
  <si>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</si>
  <si>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</si>
  <si>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</si>
  <si>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</si>
  <si>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</si>
  <si>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</si>
  <si>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</si>
  <si>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</si>
  <si>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</si>
  <si>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</si>
  <si>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</si>
  <si>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</si>
  <si>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</si>
  <si>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</si>
  <si>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</si>
  <si>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</si>
  <si>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</si>
  <si>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</si>
  <si>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</si>
  <si>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</si>
  <si>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</si>
  <si>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</si>
  <si>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</si>
  <si>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</si>
  <si>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</si>
  <si>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</si>
  <si>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</si>
  <si>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</si>
  <si>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</si>
  <si>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</si>
  <si>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</si>
  <si>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</si>
  <si>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</si>
  <si>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</si>
  <si>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</si>
  <si>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</si>
  <si>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</si>
  <si>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</si>
  <si>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</si>
  <si>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</si>
  <si>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</si>
  <si>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</si>
  <si>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</si>
  <si>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</si>
  <si>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</si>
  <si>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</si>
  <si>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</si>
  <si>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</si>
  <si>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</si>
  <si>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</si>
  <si>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</si>
  <si>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</si>
  <si>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</si>
  <si>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</si>
  <si>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</si>
  <si>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</si>
  <si>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</si>
  <si>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</si>
  <si>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</si>
  <si>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</si>
  <si>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</si>
  <si>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</si>
  <si>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</si>
  <si>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</si>
  <si>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</si>
  <si>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</si>
  <si>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</si>
  <si>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</si>
  <si>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</si>
  <si>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</si>
  <si>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</si>
  <si>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</si>
  <si>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</si>
  <si>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</si>
  <si>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</si>
  <si>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</si>
  <si>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</si>
  <si>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</si>
  <si>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</si>
  <si>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</si>
  <si>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</si>
  <si>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</si>
  <si>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</si>
  <si>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</si>
  <si>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</si>
  <si>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</si>
  <si>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</si>
  <si>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</si>
  <si>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</si>
  <si>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</si>
  <si>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</si>
  <si>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</si>
  <si>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</si>
  <si>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</si>
  <si>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</si>
  <si>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</si>
  <si>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</si>
  <si>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</si>
  <si>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</si>
  <si>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</si>
  <si>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</si>
  <si>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</si>
  <si>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</si>
  <si>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</si>
  <si>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</si>
  <si>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</si>
  <si>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</si>
  <si>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</si>
  <si>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</si>
  <si>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</si>
  <si>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</si>
  <si>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</si>
  <si>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</si>
  <si>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</si>
  <si>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</si>
  <si>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</si>
  <si>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</si>
  <si>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</si>
  <si>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</si>
  <si>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</si>
  <si>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</si>
  <si>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</si>
  <si>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</si>
  <si>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</si>
  <si>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</si>
  <si>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</si>
  <si>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</si>
  <si>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</si>
  <si>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</si>
  <si>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</si>
  <si>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</si>
  <si>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</si>
  <si>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</si>
  <si>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</si>
  <si>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</si>
  <si>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</si>
  <si>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</si>
  <si>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</si>
  <si>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</si>
  <si>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</si>
  <si>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</si>
  <si>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</si>
  <si>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</si>
  <si>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</si>
  <si>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</si>
  <si>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</si>
  <si>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</si>
  <si>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</si>
  <si>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</si>
  <si>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</si>
  <si>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</si>
  <si>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</si>
  <si>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</si>
  <si>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</si>
  <si>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</si>
  <si>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</si>
  <si>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</si>
  <si>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</si>
  <si>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</si>
  <si>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</si>
  <si>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</si>
  <si>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</si>
  <si>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</si>
  <si>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</si>
  <si>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</si>
  <si>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</si>
  <si>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</si>
  <si>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</si>
  <si>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</si>
  <si>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</si>
  <si>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</si>
  <si>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</si>
  <si>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</si>
  <si>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</si>
  <si>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</si>
  <si>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</si>
  <si>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</si>
  <si>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</si>
  <si>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</si>
  <si>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</si>
  <si>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</si>
  <si>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</si>
  <si>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</si>
  <si>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</si>
  <si>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</si>
  <si>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</si>
  <si>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</si>
  <si>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</si>
  <si>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</si>
  <si>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</si>
  <si>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</si>
  <si>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</si>
  <si>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</si>
  <si>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</si>
  <si>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</si>
  <si>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</si>
  <si>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</si>
  <si>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</si>
  <si>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</si>
  <si>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</si>
  <si>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</si>
  <si>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</si>
  <si>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</si>
  <si>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</si>
  <si>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</si>
  <si>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</si>
  <si>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</si>
  <si>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</si>
  <si>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</si>
  <si>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</si>
  <si>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</si>
  <si>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</si>
  <si>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</si>
  <si>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</si>
  <si>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</si>
  <si>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</si>
  <si>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</si>
  <si>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</si>
  <si>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</si>
  <si>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</si>
  <si>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</si>
  <si>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</si>
  <si>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</si>
  <si>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</si>
  <si>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</si>
  <si>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</si>
  <si>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</si>
  <si>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</si>
  <si>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</si>
  <si>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</si>
  <si>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</si>
  <si>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</si>
  <si>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</si>
  <si>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</si>
  <si>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</si>
  <si>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</si>
  <si>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</si>
  <si>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</si>
  <si>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</si>
  <si>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</si>
  <si>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</si>
  <si>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</si>
  <si>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</si>
  <si>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</si>
  <si>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</si>
  <si>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</si>
  <si>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</si>
  <si>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</si>
  <si>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</si>
  <si>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</si>
  <si>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</si>
  <si>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</si>
  <si>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</si>
  <si>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</si>
  <si>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</si>
  <si>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</si>
  <si>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</si>
  <si>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</si>
  <si>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</si>
  <si>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</si>
  <si>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</si>
  <si>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</si>
  <si>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</si>
  <si>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</si>
  <si>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</si>
  <si>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</si>
  <si>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</si>
  <si>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</si>
  <si>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</si>
  <si>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</si>
  <si>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</si>
  <si>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</si>
  <si>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</si>
  <si>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</si>
  <si>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</si>
  <si>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</si>
  <si>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</si>
  <si>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</si>
  <si>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</si>
  <si>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</si>
  <si>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</si>
  <si>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</si>
  <si>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</si>
  <si>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</si>
  <si>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</si>
  <si>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</si>
  <si>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</si>
  <si>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</si>
  <si>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</si>
  <si>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</si>
  <si>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</si>
  <si>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</si>
  <si>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</si>
  <si>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</si>
  <si>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</si>
  <si>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</si>
  <si>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</si>
  <si>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</si>
  <si>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</si>
  <si>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</si>
  <si>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</si>
  <si>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</si>
  <si>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</si>
  <si>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</si>
  <si>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</si>
  <si>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</si>
  <si>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</si>
  <si>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</si>
  <si>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</si>
  <si>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</si>
  <si>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</si>
  <si>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</si>
  <si>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</si>
  <si>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</si>
  <si>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</si>
  <si>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</si>
  <si>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</si>
  <si>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</si>
  <si>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</si>
  <si>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</si>
  <si>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</si>
  <si>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</si>
  <si>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</si>
  <si>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</si>
  <si>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</si>
  <si>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</si>
  <si>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</si>
  <si>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</si>
  <si>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</si>
  <si>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</si>
  <si>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</si>
  <si>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</si>
  <si>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</si>
  <si>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</si>
  <si>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</si>
  <si>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</si>
  <si>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</si>
  <si>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</si>
  <si>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</si>
  <si>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</si>
  <si>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</si>
  <si>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</si>
  <si>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</si>
  <si>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</si>
  <si>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</si>
  <si>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</si>
  <si>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</si>
  <si>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</si>
  <si>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</si>
  <si>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</si>
  <si>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</si>
  <si>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</si>
  <si>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</si>
  <si>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</si>
  <si>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</si>
  <si>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</si>
  <si>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</si>
  <si>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</si>
  <si>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</si>
  <si>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</si>
  <si>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</si>
  <si>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</si>
  <si>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</si>
  <si>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</si>
  <si>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</si>
  <si>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</si>
  <si>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</si>
  <si>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</si>
  <si>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</si>
  <si>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</si>
  <si>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</si>
  <si>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</si>
  <si>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</si>
  <si>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</si>
  <si>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</si>
  <si>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</si>
  <si>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</si>
  <si>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</si>
  <si>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</si>
  <si>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</si>
  <si>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</si>
  <si>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</si>
  <si>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</si>
  <si>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</si>
  <si>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</si>
  <si>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</si>
  <si>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</si>
  <si>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</si>
  <si>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</si>
  <si>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</si>
  <si>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</si>
  <si>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</si>
  <si>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</si>
  <si>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</si>
  <si>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</si>
  <si>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</si>
  <si>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</si>
  <si>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</si>
  <si>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</si>
  <si>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</si>
  <si>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</si>
  <si>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</si>
  <si>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</si>
  <si>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</si>
  <si>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</si>
  <si>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</si>
  <si>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</si>
  <si>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</si>
  <si>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</si>
  <si>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</si>
  <si>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</si>
  <si>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</si>
  <si>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</si>
  <si>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</si>
  <si>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</si>
  <si>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</si>
  <si>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</si>
  <si>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</si>
  <si>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</si>
  <si>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</si>
  <si>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</si>
  <si>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</si>
  <si>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</si>
  <si>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</si>
  <si>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</si>
  <si>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</si>
  <si>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</si>
  <si>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</si>
  <si>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</si>
  <si>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</si>
  <si>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</si>
  <si>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</si>
  <si>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</si>
  <si>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</si>
  <si>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</si>
  <si>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</si>
  <si>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</si>
  <si>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</si>
  <si>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</si>
  <si>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</si>
  <si>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</si>
  <si>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</si>
  <si>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</si>
  <si>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</si>
  <si>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</si>
  <si>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</si>
  <si>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</si>
  <si>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</si>
  <si>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</si>
  <si>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</si>
  <si>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</si>
  <si>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</si>
  <si>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</si>
  <si>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</si>
  <si>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</si>
  <si>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</si>
  <si>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</si>
  <si>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</si>
  <si>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</si>
  <si>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</si>
  <si>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</si>
  <si>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</si>
  <si>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</si>
  <si>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</si>
  <si>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</si>
  <si>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</si>
  <si>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</si>
  <si>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</si>
  <si>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</si>
  <si>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</si>
  <si>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</si>
  <si>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</si>
  <si>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</si>
  <si>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</si>
  <si>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</si>
  <si>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</si>
  <si>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</si>
  <si>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</si>
  <si>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</si>
  <si>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</si>
  <si>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</si>
  <si>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</si>
  <si>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</si>
  <si>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</si>
  <si>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</si>
  <si>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</si>
  <si>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</si>
  <si>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</si>
  <si>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</si>
  <si>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</si>
  <si>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</si>
  <si>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</si>
  <si>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</si>
  <si>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</si>
  <si>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</si>
  <si>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</si>
  <si>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</si>
  <si>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</si>
  <si>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</si>
  <si>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</si>
  <si>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</si>
  <si>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</si>
  <si>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</si>
  <si>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</si>
  <si>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</si>
  <si>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</si>
  <si>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</si>
  <si>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</si>
  <si>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</si>
  <si>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</si>
  <si>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</si>
  <si>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</si>
  <si>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</si>
  <si>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</si>
  <si>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</si>
  <si>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</si>
  <si>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</si>
  <si>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</si>
  <si>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</si>
  <si>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</si>
  <si>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</si>
  <si>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</si>
  <si>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</si>
  <si>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</si>
  <si>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</si>
  <si>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</si>
  <si>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</si>
  <si>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</si>
  <si>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</si>
  <si>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</si>
  <si>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</si>
  <si>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</si>
  <si>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</si>
  <si>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</si>
  <si>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</si>
  <si>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</si>
  <si>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</si>
  <si>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</si>
  <si>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</si>
  <si>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</si>
  <si>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</si>
  <si>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</si>
  <si>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</si>
  <si>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</si>
  <si>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</si>
  <si>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</si>
  <si>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</si>
  <si>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</si>
  <si>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</si>
  <si>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</si>
  <si>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</si>
  <si>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</si>
  <si>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</si>
  <si>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</si>
  <si>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</si>
  <si>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</si>
  <si>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</si>
  <si>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</si>
  <si>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</si>
  <si>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</si>
  <si>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</si>
  <si>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</si>
  <si>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</si>
  <si>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</si>
  <si>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</si>
  <si>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</si>
  <si>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</si>
  <si>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</si>
  <si>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</si>
  <si>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</si>
  <si>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</si>
  <si>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</si>
  <si>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</si>
  <si>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</si>
  <si>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</si>
  <si>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</si>
  <si>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</si>
  <si>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</si>
  <si>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</si>
  <si>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</si>
  <si>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</si>
  <si>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</si>
  <si>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</si>
  <si>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</si>
  <si>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</si>
  <si>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</si>
  <si>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</si>
  <si>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</si>
  <si>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</si>
  <si>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</si>
  <si>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</si>
  <si>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</si>
  <si>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</si>
  <si>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</si>
  <si>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</si>
  <si>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</si>
  <si>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</si>
  <si>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</si>
  <si>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</si>
  <si>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</si>
  <si>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</si>
  <si>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</si>
  <si>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</si>
  <si>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</si>
  <si>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</si>
  <si>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</si>
  <si>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</si>
  <si>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</si>
  <si>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</si>
  <si>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</si>
  <si>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</si>
  <si>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</si>
  <si>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</si>
  <si>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</si>
  <si>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</si>
  <si>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</si>
  <si>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</si>
  <si>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</si>
  <si>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</si>
  <si>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</si>
  <si>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</si>
  <si>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</si>
  <si>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</si>
  <si>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</si>
  <si>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</si>
  <si>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</si>
  <si>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</si>
  <si>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</si>
  <si>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</si>
  <si>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</si>
  <si>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</si>
  <si>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</si>
  <si>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</si>
  <si>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</si>
  <si>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</si>
  <si>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</si>
  <si>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</si>
  <si>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</si>
  <si>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</si>
  <si>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</si>
  <si>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</si>
  <si>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</si>
  <si>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</si>
  <si>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</si>
  <si>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</si>
  <si>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</si>
  <si>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</si>
  <si>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</si>
  <si>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</si>
  <si>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</si>
  <si>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</si>
  <si>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</si>
  <si>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</si>
  <si>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</si>
  <si>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</si>
  <si>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</si>
  <si>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</si>
  <si>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</si>
  <si>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</si>
  <si>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</si>
  <si>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</si>
  <si>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</si>
  <si>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</si>
  <si>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</si>
  <si>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</si>
  <si>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</si>
  <si>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</si>
  <si>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</si>
  <si>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</si>
  <si>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</si>
  <si>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</si>
  <si>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</si>
  <si>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</si>
  <si>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</si>
  <si>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</si>
  <si>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</si>
  <si>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</si>
  <si>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</si>
  <si>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</si>
  <si>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</si>
  <si>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</si>
  <si>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</si>
  <si>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</si>
  <si>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</si>
  <si>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</si>
  <si>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</si>
  <si>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</si>
  <si>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</si>
  <si>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</si>
  <si>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</si>
  <si>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</si>
  <si>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</si>
  <si>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</si>
  <si>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</si>
  <si>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</si>
  <si>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</si>
  <si>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</si>
  <si>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</si>
  <si>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</si>
  <si>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</si>
  <si>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</si>
  <si>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</si>
  <si>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</si>
  <si>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</si>
  <si>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</si>
  <si>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</si>
  <si>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</si>
  <si>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</si>
  <si>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</si>
  <si>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</si>
  <si>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</si>
  <si>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</si>
  <si>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</si>
  <si>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</si>
  <si>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</si>
  <si>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</si>
  <si>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</si>
  <si>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</si>
  <si>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</si>
  <si>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</si>
  <si>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</si>
  <si>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</si>
  <si>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</si>
  <si>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</si>
  <si>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</si>
  <si>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</si>
  <si>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</si>
  <si>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</si>
  <si>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</si>
  <si>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</si>
  <si>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</si>
  <si>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</si>
  <si>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</si>
  <si>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</si>
  <si>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</si>
  <si>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</si>
  <si>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</si>
  <si>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</si>
  <si>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</si>
  <si>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</si>
  <si>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</si>
  <si>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</si>
  <si>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</si>
  <si>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</si>
  <si>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</si>
  <si>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</si>
  <si>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</si>
  <si>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</si>
  <si>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</si>
  <si>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</si>
  <si>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</si>
  <si>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</si>
  <si>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</si>
  <si>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</si>
  <si>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</si>
  <si>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</si>
  <si>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</si>
  <si>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</si>
  <si>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</si>
  <si>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</si>
  <si>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</si>
  <si>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</si>
  <si>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</si>
  <si>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</si>
  <si>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</si>
  <si>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</si>
  <si>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</si>
  <si>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</si>
  <si>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</si>
  <si>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</si>
  <si>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</si>
  <si>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</si>
  <si>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</si>
  <si>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</si>
  <si>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</si>
  <si>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</si>
  <si>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</si>
  <si>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</si>
  <si>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</si>
  <si>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</si>
  <si>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</si>
  <si>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</si>
  <si>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</si>
  <si>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</si>
  <si>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</si>
  <si>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</si>
  <si>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</si>
  <si>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</si>
  <si>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</si>
  <si>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</si>
  <si>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</si>
  <si>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</si>
  <si>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</si>
  <si>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</si>
  <si>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</si>
  <si>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</si>
  <si>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</si>
  <si>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</si>
  <si>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</si>
  <si>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</si>
  <si>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</si>
  <si>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</si>
  <si>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</si>
  <si>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</si>
  <si>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</si>
  <si>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</si>
  <si>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</si>
  <si>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</si>
  <si>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</si>
  <si>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</si>
  <si>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</si>
  <si>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</si>
  <si>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</si>
  <si>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</si>
  <si>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</si>
  <si>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</si>
  <si>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</si>
  <si>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</si>
  <si>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</si>
  <si>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</si>
  <si>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</si>
  <si>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</si>
  <si>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</si>
  <si>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</si>
  <si>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</si>
  <si>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</si>
  <si>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</si>
  <si>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</si>
  <si>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</si>
  <si>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</si>
  <si>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</si>
  <si>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</si>
  <si>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</si>
  <si>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</si>
  <si>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</si>
  <si>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</si>
  <si>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</si>
  <si>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</si>
  <si>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</si>
  <si>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</si>
  <si>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</si>
  <si>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</si>
  <si>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</si>
  <si>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</si>
  <si>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</si>
  <si>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</si>
  <si>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</si>
  <si>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</si>
  <si>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</si>
  <si>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</si>
  <si>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</si>
  <si>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</si>
  <si>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</si>
  <si>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</si>
  <si>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</si>
  <si>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</si>
  <si>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</si>
  <si>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</si>
  <si>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</si>
  <si>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</si>
  <si>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</si>
  <si>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</si>
  <si>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</si>
  <si>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</si>
  <si>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</si>
  <si>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</si>
  <si>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</si>
  <si>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</si>
  <si>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</si>
  <si>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</si>
  <si>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</si>
  <si>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</si>
  <si>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</si>
  <si>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</si>
  <si>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</si>
  <si>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</si>
  <si>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</si>
  <si>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</si>
  <si>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</si>
  <si>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</si>
  <si>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</si>
  <si>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</si>
  <si>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</si>
  <si>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</si>
  <si>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</si>
  <si>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</si>
  <si>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</si>
  <si>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</si>
  <si>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</si>
  <si>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</si>
  <si>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</si>
  <si>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</si>
  <si>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</si>
  <si>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</si>
  <si>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</si>
  <si>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</si>
  <si>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</si>
  <si>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</si>
  <si>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</si>
  <si>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</si>
  <si>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</si>
  <si>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</si>
  <si>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</si>
  <si>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</si>
  <si>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</si>
  <si>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</si>
  <si>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</si>
  <si>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</si>
  <si>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</si>
  <si>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</si>
  <si>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</si>
  <si>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</si>
  <si>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</si>
  <si>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</si>
  <si>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</si>
  <si>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</si>
  <si>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</si>
  <si>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</si>
  <si>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</si>
  <si>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</si>
  <si>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</si>
  <si>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</si>
  <si>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</si>
  <si>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</si>
  <si>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</si>
  <si>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</si>
  <si>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</si>
  <si>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</si>
  <si>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</si>
  <si>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</si>
  <si>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</si>
  <si>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</si>
  <si>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</si>
  <si>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</si>
  <si>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</si>
  <si>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</si>
  <si>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</si>
  <si>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</si>
  <si>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</si>
  <si>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</si>
  <si>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</si>
  <si>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</si>
  <si>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</si>
  <si>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</si>
  <si>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</si>
  <si>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</si>
  <si>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</si>
  <si>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</si>
  <si>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</si>
  <si>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</si>
  <si>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</si>
  <si>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</si>
  <si>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</si>
  <si>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</si>
  <si>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</si>
  <si>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</si>
  <si>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</si>
  <si>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</si>
  <si>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</si>
  <si>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</si>
  <si>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</si>
  <si>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</si>
  <si>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</si>
  <si>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</si>
  <si>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</si>
  <si>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</si>
  <si>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</si>
  <si>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</si>
  <si>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</si>
  <si>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</si>
  <si>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</si>
  <si>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</si>
  <si>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</si>
  <si>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</si>
  <si>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</si>
  <si>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</si>
  <si>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</si>
  <si>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</si>
  <si>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</si>
  <si>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</si>
  <si>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</si>
  <si>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</si>
  <si>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</si>
  <si>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</si>
  <si>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</si>
  <si>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</si>
  <si>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</si>
  <si>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</si>
  <si>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</si>
  <si>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</si>
  <si>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</si>
  <si>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</si>
  <si>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</si>
  <si>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</si>
  <si>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</si>
  <si>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</si>
  <si>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</si>
  <si>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</si>
  <si>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</si>
  <si>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</si>
  <si>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</si>
  <si>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</si>
  <si>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</si>
  <si>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</si>
  <si>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</si>
  <si>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</si>
  <si>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</si>
  <si>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</si>
  <si>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</si>
  <si>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</si>
  <si>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</si>
  <si>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</si>
  <si>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</si>
  <si>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</si>
  <si>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</si>
  <si>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</si>
  <si>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</si>
  <si>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</si>
  <si>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</si>
  <si>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</si>
  <si>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</si>
  <si>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</si>
  <si>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</si>
  <si>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</si>
  <si>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</si>
  <si>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</si>
  <si>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</si>
  <si>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</si>
  <si>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</si>
  <si>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</si>
  <si>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</si>
  <si>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</si>
  <si>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</si>
  <si>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</si>
  <si>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</si>
  <si>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</si>
  <si>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</si>
  <si>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</si>
  <si>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</si>
  <si>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</si>
  <si>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</si>
  <si>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</si>
  <si>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</si>
  <si>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</si>
  <si>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</si>
  <si>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</si>
  <si>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</si>
  <si>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</si>
  <si>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</si>
  <si>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</si>
  <si>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</si>
  <si>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</si>
  <si>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</si>
  <si>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</si>
  <si>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</si>
  <si>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</si>
  <si>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</si>
  <si>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</si>
  <si>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</si>
  <si>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</si>
  <si>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</si>
  <si>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</si>
  <si>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</si>
  <si>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</si>
  <si>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</si>
  <si>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</si>
  <si>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</si>
  <si>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</si>
  <si>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</si>
  <si>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</si>
  <si>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</si>
  <si>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</si>
  <si>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</si>
  <si>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</si>
  <si>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</si>
  <si>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</si>
  <si>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</si>
  <si>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</si>
  <si>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</si>
  <si>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</si>
  <si>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</si>
  <si>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</si>
  <si>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</si>
  <si>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</si>
  <si>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</si>
  <si>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</si>
  <si>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</si>
  <si>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</si>
  <si>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</si>
  <si>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</si>
  <si>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</si>
  <si>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</si>
  <si>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</si>
  <si>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</si>
  <si>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</si>
  <si>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</si>
  <si>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</si>
  <si>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</si>
  <si>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</si>
  <si>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</si>
  <si>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</si>
  <si>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</si>
  <si>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</si>
  <si>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</si>
  <si>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</si>
  <si>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</si>
  <si>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</si>
  <si>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</si>
  <si>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</si>
  <si>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</si>
  <si>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</si>
  <si>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</si>
  <si>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</si>
  <si>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</si>
  <si>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</si>
  <si>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</si>
  <si>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</si>
  <si>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</si>
  <si>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</si>
  <si>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</si>
  <si>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</si>
  <si>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</si>
  <si>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</si>
  <si>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</si>
  <si>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</si>
  <si>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</si>
  <si>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</si>
  <si>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</si>
  <si>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</si>
  <si>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</si>
  <si>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</si>
  <si>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</si>
  <si>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</si>
  <si>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</si>
  <si>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</si>
  <si>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</si>
  <si>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</si>
  <si>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</si>
  <si>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</si>
  <si>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</si>
  <si>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</si>
  <si>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</si>
  <si>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</si>
  <si>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</si>
  <si>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</si>
  <si>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</si>
  <si>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</si>
  <si>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</si>
  <si>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</si>
  <si>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</si>
  <si>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</si>
  <si>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</si>
  <si>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</si>
  <si>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</si>
  <si>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</si>
  <si>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</si>
  <si>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</si>
  <si>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</si>
  <si>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</si>
  <si>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</si>
  <si>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</si>
  <si>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</si>
  <si>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</si>
  <si>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</si>
  <si>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</si>
  <si>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</si>
  <si>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</si>
  <si>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</si>
  <si>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</si>
  <si>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</si>
  <si>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</si>
  <si>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</si>
  <si>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</si>
  <si>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</si>
  <si>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</si>
  <si>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</si>
  <si>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</si>
  <si>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</si>
  <si>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</si>
  <si>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</si>
  <si>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</si>
  <si>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</si>
  <si>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</si>
  <si>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</si>
  <si>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</si>
  <si>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</si>
  <si>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</si>
  <si>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</si>
  <si>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</si>
  <si>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</si>
  <si>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</si>
  <si>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</si>
  <si>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</si>
  <si>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</si>
  <si>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</si>
  <si>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</si>
  <si>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</si>
  <si>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</si>
  <si>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</si>
  <si>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</si>
  <si>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</si>
  <si>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</si>
  <si>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</si>
  <si>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</si>
  <si>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</si>
  <si>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</si>
  <si>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</si>
  <si>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</si>
  <si>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</si>
  <si>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</si>
  <si>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</si>
  <si>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</si>
  <si>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</si>
  <si>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</si>
  <si>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</si>
  <si>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</si>
  <si>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</si>
  <si>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</si>
  <si>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</si>
  <si>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</si>
  <si>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</si>
  <si>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</si>
  <si>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</si>
  <si>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</si>
  <si>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</si>
  <si>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</si>
  <si>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</si>
  <si>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</si>
  <si>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</si>
  <si>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</si>
  <si>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</si>
  <si>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</si>
  <si>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</si>
  <si>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</si>
  <si>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</si>
  <si>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</si>
  <si>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</si>
  <si>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</si>
  <si>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</si>
  <si>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</si>
  <si>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</si>
  <si>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</si>
  <si>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</si>
  <si>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</si>
  <si>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</si>
  <si>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</si>
  <si>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</si>
  <si>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</si>
  <si>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</si>
  <si>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</si>
  <si>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</si>
  <si>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</si>
  <si>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</si>
  <si>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</si>
  <si>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</si>
  <si>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</si>
  <si>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</si>
  <si>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</si>
  <si>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</si>
  <si>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</si>
  <si>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</si>
  <si>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</si>
  <si>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</si>
  <si>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</si>
  <si>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</si>
  <si>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</si>
  <si>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</si>
  <si>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</si>
  <si>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</si>
  <si>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</si>
  <si>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</si>
  <si>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</si>
  <si>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</si>
  <si>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</si>
  <si>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</si>
  <si>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</si>
  <si>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</si>
  <si>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</si>
  <si>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</si>
  <si>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</si>
  <si>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</si>
  <si>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</si>
  <si>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</si>
  <si>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</si>
  <si>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</si>
  <si>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</si>
  <si>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</si>
  <si>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</si>
  <si>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</si>
  <si>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</si>
  <si>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</si>
  <si>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</si>
  <si>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</si>
  <si>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</si>
  <si>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</si>
  <si>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</si>
  <si>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</si>
  <si>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</si>
  <si>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</si>
  <si>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</si>
  <si>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</si>
  <si>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</si>
  <si>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</si>
  <si>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</si>
  <si>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</si>
  <si>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</si>
  <si>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</si>
  <si>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</si>
  <si>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</si>
  <si>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</si>
  <si>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</si>
  <si>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</si>
  <si>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</si>
  <si>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</si>
  <si>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</si>
  <si>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</si>
  <si>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</si>
  <si>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</si>
  <si>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</si>
  <si>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</si>
  <si>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</si>
  <si>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</si>
  <si>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</si>
  <si>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</si>
  <si>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</si>
  <si>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</si>
  <si>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</si>
  <si>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</si>
  <si>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</si>
  <si>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</si>
  <si>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</si>
  <si>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</si>
  <si>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</si>
  <si>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</si>
  <si>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</si>
  <si>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</si>
  <si>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</si>
  <si>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</si>
  <si>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</si>
  <si>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</si>
  <si>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</si>
  <si>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</si>
  <si>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</si>
  <si>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</si>
  <si>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</si>
  <si>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</si>
  <si>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</si>
  <si>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</si>
  <si>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</si>
  <si>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</si>
  <si>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</si>
  <si>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</si>
  <si>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</si>
  <si>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</si>
  <si>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</si>
  <si>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</si>
  <si>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</si>
  <si>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</si>
  <si>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</si>
  <si>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</si>
  <si>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</si>
  <si>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</si>
  <si>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</si>
  <si>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</si>
  <si>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</si>
  <si>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</si>
  <si>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</si>
  <si>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</si>
  <si>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</si>
  <si>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</si>
  <si>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</si>
  <si>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</si>
  <si>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</si>
  <si>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</si>
  <si>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</si>
  <si>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</si>
  <si>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</si>
  <si>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</si>
  <si>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</si>
  <si>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</si>
  <si>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</si>
  <si>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</si>
  <si>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</si>
  <si>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</si>
  <si>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</si>
  <si>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</si>
  <si>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</si>
  <si>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</si>
  <si>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</si>
  <si>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</si>
  <si>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</si>
  <si>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</si>
  <si>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</si>
  <si>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</si>
  <si>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</si>
  <si>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</si>
  <si>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</si>
  <si>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</si>
  <si>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</si>
  <si>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</si>
  <si>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</si>
  <si>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</si>
  <si>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</si>
  <si>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</si>
  <si>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</si>
  <si>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</si>
  <si>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</si>
  <si>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</si>
  <si>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</si>
  <si>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</si>
  <si>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</si>
  <si>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</si>
  <si>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</si>
  <si>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</si>
  <si>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</si>
  <si>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</si>
  <si>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</si>
  <si>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</si>
  <si>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</si>
  <si>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</si>
  <si>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</si>
  <si>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</si>
  <si>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</si>
  <si>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</si>
  <si>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</si>
  <si>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</si>
  <si>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</si>
  <si>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</si>
  <si>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</si>
  <si>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</si>
  <si>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</si>
  <si>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</si>
  <si>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</si>
  <si>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</si>
  <si>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</si>
  <si>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</si>
  <si>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</si>
  <si>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</si>
  <si>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</si>
  <si>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</si>
  <si>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</si>
  <si>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</si>
  <si>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</si>
  <si>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</si>
  <si>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</si>
  <si>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</si>
  <si>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</si>
  <si>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</si>
  <si>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</si>
  <si>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</si>
  <si>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</si>
  <si>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</si>
  <si>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</si>
  <si>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</si>
  <si>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</si>
  <si>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</si>
  <si>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</si>
  <si>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</si>
  <si>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</si>
  <si>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</si>
  <si>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</si>
  <si>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</si>
  <si>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</si>
  <si>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</si>
  <si>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</si>
  <si>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</si>
  <si>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</si>
  <si>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</si>
  <si>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</si>
  <si>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</si>
  <si>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</si>
  <si>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</si>
  <si>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</si>
  <si>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</si>
  <si>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</si>
  <si>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</si>
  <si>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</si>
  <si>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</si>
  <si>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</si>
  <si>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</si>
  <si>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</si>
  <si>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</si>
  <si>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</si>
  <si>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</si>
  <si>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</si>
  <si>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</si>
  <si>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</si>
  <si>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</si>
  <si>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</si>
  <si>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</si>
  <si>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</si>
  <si>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</si>
  <si>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</si>
  <si>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</si>
  <si>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</si>
  <si>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</si>
  <si>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</si>
  <si>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</si>
  <si>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</si>
  <si>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</si>
  <si>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</si>
  <si>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</si>
  <si>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</si>
  <si>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</si>
  <si>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</si>
  <si>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</si>
  <si>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</si>
  <si>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</si>
  <si>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</si>
  <si>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</si>
  <si>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</si>
  <si>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</si>
  <si>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</si>
  <si>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</si>
  <si>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</si>
  <si>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</si>
  <si>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</si>
  <si>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</si>
  <si>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</si>
  <si>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</si>
  <si>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</si>
  <si>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</si>
  <si>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</si>
  <si>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</si>
  <si>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</si>
  <si>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</si>
  <si>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</si>
  <si>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</si>
  <si>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</si>
  <si>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</si>
  <si>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</si>
  <si>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</si>
  <si>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</si>
  <si>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</si>
  <si>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</si>
  <si>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</si>
  <si>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</si>
  <si>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</si>
  <si>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</si>
  <si>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</si>
  <si>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</si>
  <si>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</si>
  <si>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</si>
  <si>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</si>
  <si>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</si>
  <si>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</si>
  <si>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</si>
  <si>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</si>
  <si>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</si>
  <si>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</si>
  <si>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</si>
  <si>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</si>
  <si>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</si>
  <si>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</si>
  <si>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</si>
  <si>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</si>
  <si>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</si>
  <si>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</si>
  <si>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</si>
  <si>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</si>
  <si>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</si>
  <si>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</si>
  <si>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</si>
  <si>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</si>
  <si>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</si>
  <si>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</si>
  <si>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</si>
  <si>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</si>
  <si>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</si>
  <si>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</si>
  <si>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</si>
  <si>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</si>
  <si>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</si>
  <si>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</si>
  <si>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</si>
  <si>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</si>
  <si>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</si>
  <si>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</si>
  <si>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</si>
  <si>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</si>
  <si>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</si>
  <si>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</si>
  <si>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</si>
  <si>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</si>
  <si>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</si>
  <si>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</si>
  <si>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</si>
  <si>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</si>
  <si>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</si>
  <si>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</si>
  <si>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</si>
  <si>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</si>
  <si>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</si>
  <si>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</si>
  <si>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</si>
  <si>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</si>
  <si>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</si>
  <si>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</si>
  <si>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</si>
  <si>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</si>
  <si>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</si>
  <si>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</si>
  <si>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</si>
  <si>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</si>
  <si>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</si>
  <si>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</si>
  <si>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</si>
  <si>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</si>
  <si>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</si>
  <si>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</si>
  <si>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</si>
  <si>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</si>
  <si>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</si>
  <si>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</si>
  <si>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</si>
  <si>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</si>
  <si>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</si>
  <si>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</si>
  <si>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</si>
  <si>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</si>
  <si>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</si>
  <si>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</si>
  <si>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</si>
  <si>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</si>
  <si>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</si>
  <si>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</si>
  <si>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</si>
  <si>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</si>
  <si>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</si>
  <si>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</si>
  <si>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</si>
  <si>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</si>
  <si>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</si>
  <si>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</si>
  <si>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</si>
  <si>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</si>
  <si>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</si>
  <si>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</si>
  <si>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</si>
  <si>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</si>
  <si>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</si>
  <si>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</si>
  <si>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</si>
  <si>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</si>
  <si>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</si>
  <si>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</si>
  <si>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</si>
  <si>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</si>
  <si>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</si>
  <si>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</si>
  <si>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</si>
  <si>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</si>
  <si>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</si>
  <si>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</si>
  <si>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</si>
  <si>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</si>
  <si>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</si>
  <si>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</si>
  <si>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</si>
  <si>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</si>
  <si>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</si>
  <si>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</si>
  <si>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</si>
  <si>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</si>
  <si>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</si>
  <si>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</si>
  <si>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</si>
  <si>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</si>
  <si>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</si>
  <si>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</si>
  <si>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</si>
  <si>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</si>
  <si>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</si>
  <si>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</si>
  <si>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</si>
  <si>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</si>
  <si>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</si>
  <si>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</si>
  <si>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</si>
  <si>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</si>
  <si>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</si>
  <si>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</si>
  <si>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</si>
  <si>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</si>
  <si>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</si>
  <si>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</si>
  <si>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</si>
  <si>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</si>
  <si>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</si>
  <si>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</si>
  <si>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</si>
  <si>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</si>
  <si>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</si>
  <si>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</si>
  <si>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</si>
  <si>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</si>
  <si>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</si>
  <si>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</si>
  <si>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</si>
  <si>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</si>
  <si>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</si>
  <si>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</si>
  <si>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</si>
  <si>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</si>
  <si>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</si>
  <si>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</si>
  <si>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</si>
  <si>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</si>
  <si>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</si>
  <si>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</si>
  <si>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</si>
  <si>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</si>
  <si>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</si>
  <si>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</si>
  <si>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</si>
  <si>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</si>
  <si>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</si>
  <si>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</si>
  <si>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</si>
  <si>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</si>
  <si>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</si>
  <si>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</si>
  <si>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</si>
  <si>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</si>
  <si>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</si>
  <si>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</si>
  <si>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</si>
  <si>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</si>
  <si>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</si>
  <si>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</si>
  <si>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</si>
  <si>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</si>
  <si>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</si>
  <si>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</si>
  <si>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</si>
  <si>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</si>
  <si>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</si>
  <si>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</si>
  <si>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</si>
  <si>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</si>
  <si>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</si>
  <si>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</si>
  <si>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</si>
  <si>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</si>
  <si>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</si>
  <si>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</si>
  <si>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</si>
  <si>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</si>
  <si>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</si>
  <si>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</si>
  <si>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</si>
  <si>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</si>
  <si>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</si>
  <si>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</si>
  <si>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</si>
  <si>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</si>
  <si>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</si>
  <si>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</si>
  <si>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</si>
  <si>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</si>
  <si>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</si>
  <si>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</si>
  <si>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</si>
  <si>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</si>
  <si>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</si>
  <si>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</si>
  <si>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</si>
  <si>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</si>
  <si>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</si>
  <si>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</si>
  <si>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</si>
  <si>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</si>
  <si>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</si>
  <si>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</si>
  <si>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</si>
  <si>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</si>
  <si>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</si>
  <si>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</si>
  <si>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</si>
  <si>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</si>
  <si>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</si>
  <si>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</si>
  <si>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</si>
  <si>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</si>
  <si>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</si>
  <si>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</si>
  <si>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</si>
  <si>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</si>
  <si>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</si>
  <si>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</si>
  <si>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</si>
  <si>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</si>
  <si>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</si>
  <si>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</si>
  <si>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</si>
  <si>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</si>
  <si>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</si>
  <si>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</si>
  <si>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</si>
  <si>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</si>
  <si>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</si>
  <si>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</si>
  <si>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</si>
  <si>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</si>
  <si>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</si>
  <si>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</si>
  <si>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</si>
  <si>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</si>
  <si>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</si>
  <si>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</si>
  <si>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</si>
  <si>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</si>
  <si>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</si>
  <si>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</si>
  <si>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</si>
  <si>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</si>
  <si>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</si>
  <si>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</si>
  <si>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</si>
  <si>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</si>
  <si>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</si>
  <si>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</si>
  <si>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</si>
  <si>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</si>
  <si>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</si>
  <si>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</si>
  <si>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</si>
  <si>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</si>
  <si>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</si>
  <si>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</si>
  <si>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</si>
  <si>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</si>
  <si>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</si>
  <si>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</si>
  <si>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</si>
  <si>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</si>
  <si>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</si>
  <si>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</si>
  <si>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</si>
  <si>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</si>
  <si>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</si>
  <si>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</si>
  <si>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</si>
  <si>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</si>
  <si>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</si>
  <si>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</si>
  <si>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</si>
  <si>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</si>
  <si>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</si>
  <si>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</si>
  <si>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</si>
  <si>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</si>
  <si>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</si>
  <si>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</si>
  <si>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</si>
  <si>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</si>
  <si>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</si>
  <si>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</si>
  <si>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</si>
  <si>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</si>
  <si>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</si>
  <si>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</si>
  <si>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</si>
  <si>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</si>
  <si>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</si>
  <si>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</si>
  <si>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</si>
  <si>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</si>
  <si>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</si>
  <si>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</si>
  <si>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</si>
  <si>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</si>
  <si>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</si>
  <si>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</si>
  <si>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</si>
  <si>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</si>
  <si>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</si>
  <si>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</si>
  <si>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</si>
  <si>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</si>
  <si>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</si>
  <si>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</si>
  <si>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</si>
  <si>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</si>
  <si>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</si>
  <si>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</si>
  <si>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</si>
  <si>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</si>
  <si>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</si>
  <si>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</si>
  <si>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</si>
  <si>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</si>
  <si>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</si>
  <si>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</si>
  <si>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</si>
  <si>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</si>
  <si>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</si>
  <si>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</si>
  <si>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</si>
  <si>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</si>
  <si>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</si>
  <si>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</si>
  <si>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</si>
  <si>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</si>
  <si>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</si>
  <si>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</si>
  <si>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</si>
  <si>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</si>
  <si>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</si>
  <si>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</si>
  <si>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</si>
  <si>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</si>
  <si>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</si>
  <si>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</si>
  <si>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</si>
  <si>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</si>
  <si>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</si>
  <si>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</si>
  <si>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</si>
  <si>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</si>
  <si>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</si>
  <si>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</si>
  <si>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</si>
  <si>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</si>
  <si>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</si>
  <si>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</si>
  <si>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</si>
  <si>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</si>
  <si>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</si>
  <si>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</si>
  <si>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</si>
  <si>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</si>
  <si>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</si>
  <si>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</si>
  <si>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</si>
  <si>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</si>
  <si>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</si>
  <si>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</si>
  <si>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</si>
  <si>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</si>
  <si>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</si>
  <si>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</si>
  <si>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</si>
  <si>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</si>
  <si>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</si>
  <si>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</si>
  <si>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</si>
  <si>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</si>
  <si>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</si>
  <si>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</si>
  <si>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</si>
  <si>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</si>
  <si>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</si>
  <si>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</si>
  <si>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</si>
  <si>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</si>
  <si>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</si>
  <si>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</si>
  <si>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</si>
  <si>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</si>
  <si>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</si>
  <si>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</si>
  <si>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</si>
  <si>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</si>
  <si>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</si>
  <si>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</si>
  <si>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</si>
  <si>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</si>
  <si>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</si>
  <si>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</si>
  <si>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</si>
  <si>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</si>
  <si>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</si>
  <si>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</si>
  <si>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</si>
  <si>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</si>
  <si>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</si>
  <si>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</si>
  <si>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</si>
  <si>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</si>
  <si>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</si>
  <si>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</si>
  <si>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</si>
  <si>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</si>
  <si>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</si>
  <si>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</si>
  <si>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</si>
  <si>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</si>
  <si>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</si>
  <si>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</si>
  <si>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</si>
  <si>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</si>
  <si>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</si>
  <si>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</si>
  <si>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</si>
  <si>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</si>
  <si>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</si>
  <si>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</si>
  <si>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</si>
  <si>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</si>
  <si>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</si>
  <si>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</si>
  <si>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</si>
  <si>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</si>
  <si>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</si>
  <si>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</si>
  <si>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</si>
  <si>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</si>
  <si>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</si>
  <si>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</si>
  <si>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</si>
  <si>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</si>
  <si>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</si>
  <si>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</si>
  <si>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</si>
  <si>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</si>
  <si>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</si>
  <si>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</si>
  <si>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</si>
  <si>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</si>
  <si>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</si>
  <si>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</si>
  <si>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</si>
  <si>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</si>
  <si>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</si>
  <si>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</si>
  <si>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</si>
  <si>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</si>
  <si>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</si>
  <si>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</si>
  <si>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</si>
  <si>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</si>
  <si>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</si>
  <si>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</si>
  <si>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</si>
  <si>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</si>
  <si>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</si>
  <si>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</si>
  <si>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</si>
  <si>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</si>
  <si>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</si>
  <si>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</si>
  <si>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</si>
  <si>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</si>
  <si>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</si>
  <si>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</si>
  <si>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</si>
  <si>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</si>
  <si>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</si>
  <si>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</si>
  <si>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</si>
  <si>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</si>
  <si>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</si>
  <si>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</si>
  <si>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</si>
  <si>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</si>
  <si>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</si>
  <si>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</si>
  <si>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</si>
  <si>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</si>
  <si>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</si>
  <si>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</si>
  <si>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</si>
  <si>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</si>
  <si>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</si>
  <si>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</si>
  <si>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</si>
  <si>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</si>
  <si>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</si>
  <si>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</si>
  <si>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</si>
  <si>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</si>
  <si>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</si>
  <si>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</si>
  <si>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</si>
  <si>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</si>
  <si>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</si>
  <si>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</si>
  <si>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</si>
  <si>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</si>
  <si>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</si>
  <si>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</si>
  <si>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</si>
  <si>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</si>
  <si>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</si>
  <si>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</si>
  <si>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</si>
  <si>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</si>
  <si>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</si>
  <si>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</si>
  <si>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</si>
  <si>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</si>
  <si>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</si>
  <si>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</si>
  <si>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</si>
  <si>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</si>
  <si>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</si>
  <si>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</si>
  <si>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</si>
  <si>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</si>
  <si>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</si>
  <si>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</si>
  <si>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</si>
  <si>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</si>
  <si>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</si>
  <si>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</si>
  <si>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</si>
  <si>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</si>
  <si>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</si>
  <si>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</si>
  <si>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</si>
  <si>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</si>
  <si>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</si>
  <si>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</si>
  <si>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</si>
  <si>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</si>
  <si>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</si>
  <si>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</si>
  <si>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</si>
  <si>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</si>
  <si>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</si>
  <si>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</si>
  <si>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</si>
  <si>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</si>
  <si>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</si>
  <si>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</si>
  <si>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</si>
  <si>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</si>
  <si>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</si>
  <si>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</si>
  <si>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</si>
  <si>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</si>
  <si>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</si>
  <si>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</si>
  <si>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</si>
  <si>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</si>
  <si>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</si>
  <si>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</si>
  <si>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</si>
  <si>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</si>
  <si>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</si>
  <si>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</si>
  <si>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</si>
  <si>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</si>
  <si>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</si>
  <si>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</si>
  <si>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</si>
  <si>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</si>
  <si>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</si>
  <si>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</si>
  <si>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</si>
  <si>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</si>
  <si>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</si>
  <si>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</si>
  <si>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</si>
  <si>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</si>
  <si>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</si>
  <si>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</si>
  <si>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</si>
  <si>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</si>
  <si>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</si>
  <si>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</si>
  <si>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</si>
  <si>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</si>
  <si>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</si>
  <si>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</si>
  <si>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</si>
  <si>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</si>
  <si>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</si>
  <si>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</si>
  <si>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</si>
  <si>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</si>
  <si>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</si>
  <si>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</si>
  <si>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</si>
  <si>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</si>
  <si>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</si>
  <si>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</si>
  <si>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</si>
  <si>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</si>
  <si>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</si>
  <si>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</si>
  <si>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</si>
  <si>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</si>
  <si>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</si>
  <si>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</si>
  <si>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</si>
  <si>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</si>
  <si>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</si>
  <si>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</si>
  <si>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</si>
  <si>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</si>
  <si>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</si>
  <si>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</si>
  <si>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</si>
  <si>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</si>
  <si>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</si>
  <si>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</si>
  <si>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</si>
  <si>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</si>
  <si>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</si>
  <si>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</si>
  <si>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</si>
  <si>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</si>
  <si>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</si>
  <si>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</si>
  <si>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</si>
  <si>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</si>
  <si>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</si>
  <si>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</si>
  <si>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</si>
  <si>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</si>
  <si>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</si>
  <si>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</si>
  <si>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</si>
  <si>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</si>
  <si>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</si>
  <si>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</si>
  <si>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</si>
  <si>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</si>
  <si>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</si>
  <si>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</si>
  <si>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</si>
  <si>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</si>
  <si>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</si>
  <si>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</si>
  <si>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</si>
  <si>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</si>
  <si>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</si>
  <si>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</si>
  <si>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</si>
  <si>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</si>
  <si>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</si>
  <si>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</si>
  <si>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</si>
  <si>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</si>
  <si>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</si>
  <si>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</si>
  <si>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</si>
  <si>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</si>
  <si>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</si>
  <si>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</si>
  <si>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</si>
  <si>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</si>
  <si>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</si>
  <si>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</si>
  <si>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</si>
  <si>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</si>
  <si>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</si>
  <si>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</si>
  <si>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</si>
  <si>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</si>
  <si>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</si>
  <si>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</si>
  <si>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</si>
  <si>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</si>
  <si>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</si>
  <si>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</si>
  <si>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</si>
  <si>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</si>
  <si>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</si>
  <si>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</si>
  <si>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</si>
  <si>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</si>
  <si>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</si>
  <si>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</si>
  <si>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</si>
  <si>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</si>
  <si>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</si>
  <si>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</si>
  <si>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</si>
  <si>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</si>
  <si>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</si>
  <si>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</si>
  <si>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</si>
  <si>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</si>
  <si>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</si>
  <si>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</si>
  <si>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</si>
  <si>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</si>
  <si>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</si>
  <si>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</si>
  <si>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</si>
  <si>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</si>
  <si>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</si>
  <si>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</si>
  <si>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</si>
  <si>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</si>
  <si>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</si>
  <si>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</si>
  <si>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</si>
  <si>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</si>
  <si>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</si>
  <si>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</si>
  <si>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</si>
  <si>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</si>
  <si>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</si>
  <si>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</si>
  <si>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</si>
  <si>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</si>
  <si>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</si>
  <si>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</si>
  <si>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</si>
  <si>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</si>
  <si>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</si>
  <si>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</si>
  <si>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</si>
  <si>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</si>
  <si>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</si>
  <si>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</si>
  <si>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</si>
  <si>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</si>
  <si>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</si>
  <si>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</si>
  <si>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</si>
  <si>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</si>
  <si>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</si>
  <si>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</si>
  <si>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</si>
  <si>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</si>
  <si>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</si>
  <si>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</si>
  <si>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</si>
  <si>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</si>
  <si>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</si>
  <si>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</si>
  <si>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</si>
  <si>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</si>
  <si>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</si>
  <si>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</si>
  <si>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</si>
  <si>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</si>
  <si>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</si>
  <si>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</si>
  <si>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</si>
  <si>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</si>
  <si>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</si>
  <si>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</si>
  <si>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</si>
  <si>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</si>
  <si>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</si>
  <si>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</si>
  <si>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</si>
  <si>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</si>
  <si>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</si>
  <si>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</si>
  <si>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</si>
  <si>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</si>
  <si>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</si>
  <si>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</si>
  <si>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</si>
  <si>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</si>
  <si>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</si>
  <si>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</si>
  <si>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</si>
  <si>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</si>
  <si>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</si>
  <si>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</si>
  <si>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</si>
  <si>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</si>
  <si>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</si>
  <si>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</si>
  <si>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</si>
  <si>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</si>
  <si>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</si>
  <si>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</si>
  <si>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</si>
  <si>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</si>
  <si>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</si>
  <si>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</si>
  <si>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</si>
  <si>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</si>
  <si>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</si>
  <si>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</si>
  <si>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</si>
  <si>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</si>
  <si>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</si>
  <si>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</si>
  <si>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</si>
  <si>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</si>
  <si>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</si>
  <si>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</si>
  <si>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</si>
  <si>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</si>
  <si>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</si>
  <si>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</si>
  <si>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</si>
  <si>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</si>
  <si>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</si>
  <si>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</si>
  <si>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</si>
  <si>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</si>
  <si>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</si>
  <si>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</si>
  <si>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</si>
  <si>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</si>
  <si>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</si>
  <si>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</si>
  <si>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</si>
  <si>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</si>
  <si>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</si>
  <si>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</si>
  <si>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</si>
  <si>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</si>
  <si>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</si>
  <si>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</si>
  <si>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</si>
  <si>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</si>
  <si>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</si>
  <si>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</si>
  <si>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</si>
  <si>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</si>
  <si>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</si>
  <si>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</si>
  <si>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</si>
  <si>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</si>
  <si>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</si>
  <si>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</si>
  <si>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</si>
  <si>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</si>
  <si>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</si>
  <si>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</si>
  <si>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</si>
  <si>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</si>
  <si>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</si>
  <si>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</si>
  <si>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</si>
  <si>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</si>
  <si>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</si>
  <si>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</si>
  <si>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</si>
  <si>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</si>
  <si>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</si>
  <si>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</si>
  <si>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</si>
  <si>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</si>
  <si>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</si>
  <si>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</si>
  <si>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</si>
  <si>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</si>
  <si>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</si>
  <si>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</si>
  <si>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</si>
  <si>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</si>
  <si>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</si>
  <si>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</si>
  <si>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</si>
  <si>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</si>
  <si>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</si>
  <si>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</si>
  <si>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</si>
  <si>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</si>
  <si>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</si>
  <si>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</si>
  <si>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</si>
  <si>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</si>
  <si>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</si>
  <si>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</si>
  <si>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</si>
  <si>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</si>
  <si>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</si>
  <si>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</si>
  <si>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</si>
  <si>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</si>
  <si>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</si>
  <si>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</si>
  <si>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</si>
  <si>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</si>
  <si>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</si>
  <si>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</si>
  <si>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</si>
  <si>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</si>
  <si>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</si>
  <si>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</si>
  <si>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</si>
  <si>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</si>
  <si>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</si>
  <si>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</si>
  <si>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</si>
  <si>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</si>
  <si>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</si>
  <si>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</si>
  <si>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</si>
  <si>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</si>
  <si>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</si>
  <si>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</si>
  <si>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</si>
  <si>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</si>
  <si>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</si>
  <si>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</si>
  <si>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</si>
  <si>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</si>
  <si>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</si>
  <si>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</si>
  <si>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</si>
  <si>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</si>
  <si>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</si>
  <si>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</si>
  <si>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</si>
  <si>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</si>
  <si>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</si>
  <si>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</si>
  <si>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</si>
  <si>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</si>
  <si>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</si>
  <si>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</si>
  <si>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</si>
  <si>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</si>
  <si>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</si>
  <si>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</si>
  <si>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</si>
  <si>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</si>
  <si>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</si>
  <si>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</si>
  <si>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</si>
  <si>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</si>
  <si>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</si>
  <si>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</si>
  <si>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</si>
  <si>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</si>
  <si>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</si>
  <si>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</si>
  <si>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</si>
  <si>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</si>
  <si>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</si>
  <si>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</si>
  <si>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</si>
  <si>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</si>
  <si>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</si>
  <si>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</si>
  <si>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</si>
  <si>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</si>
  <si>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</si>
  <si>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</si>
  <si>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</si>
  <si>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</si>
  <si>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</si>
  <si>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</si>
  <si>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</si>
  <si>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</si>
  <si>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</si>
  <si>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</si>
  <si>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</si>
  <si>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</si>
  <si>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</si>
  <si>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</si>
  <si>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</si>
  <si>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</si>
  <si>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</si>
  <si>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</si>
  <si>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</si>
  <si>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</si>
  <si>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</si>
  <si>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</si>
  <si>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</si>
  <si>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</si>
  <si>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</si>
  <si>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</si>
  <si>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</si>
  <si>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</si>
  <si>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</si>
  <si>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</si>
  <si>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</si>
  <si>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</si>
  <si>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</si>
  <si>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</si>
  <si>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</si>
  <si>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</si>
  <si>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</si>
  <si>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</si>
  <si>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</si>
  <si>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</si>
  <si>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</si>
  <si>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</si>
  <si>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</si>
  <si>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</si>
  <si>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</si>
  <si>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</si>
  <si>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</si>
  <si>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</si>
  <si>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</si>
  <si>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</si>
  <si>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</si>
  <si>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</si>
  <si>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</si>
  <si>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</si>
  <si>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</si>
  <si>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</si>
  <si>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</si>
  <si>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</si>
  <si>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</si>
  <si>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</si>
  <si>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</si>
  <si>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</si>
  <si>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</si>
  <si>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</si>
  <si>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</si>
  <si>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</si>
  <si>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</si>
  <si>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</si>
  <si>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</si>
  <si>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</si>
  <si>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</si>
  <si>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</si>
  <si>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</si>
  <si>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</si>
  <si>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</si>
  <si>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</si>
  <si>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</si>
  <si>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</si>
  <si>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</si>
  <si>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</si>
  <si>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</si>
  <si>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</si>
  <si>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</si>
  <si>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</si>
  <si>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</si>
  <si>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</si>
  <si>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</si>
  <si>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</si>
  <si>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</si>
  <si>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</si>
  <si>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</si>
  <si>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</si>
  <si>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</si>
  <si>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</si>
  <si>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</si>
  <si>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</si>
  <si>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</si>
  <si>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</si>
  <si>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</si>
  <si>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</si>
  <si>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</si>
  <si>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</si>
  <si>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</si>
  <si>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</si>
  <si>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</si>
  <si>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</si>
  <si>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</si>
  <si>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</si>
  <si>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</si>
  <si>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</si>
  <si>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</si>
  <si>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</si>
  <si>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</si>
  <si>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</si>
  <si>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</si>
  <si>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</si>
  <si>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</si>
  <si>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</si>
  <si>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</si>
  <si>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</si>
  <si>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</si>
  <si>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</si>
  <si>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</si>
  <si>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</si>
  <si>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</si>
  <si>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</si>
  <si>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</si>
  <si>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</si>
  <si>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</si>
  <si>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</si>
  <si>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</si>
  <si>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</si>
  <si>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</si>
  <si>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</si>
  <si>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</si>
  <si>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</si>
  <si>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</si>
  <si>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</si>
  <si>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</si>
  <si>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</si>
  <si>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</si>
  <si>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</si>
  <si>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</si>
  <si>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</si>
  <si>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</si>
  <si>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</si>
  <si>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</si>
  <si>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</si>
  <si>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</si>
  <si>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</si>
  <si>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</si>
  <si>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</si>
  <si>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</si>
  <si>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</si>
  <si>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</si>
  <si>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</si>
  <si>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</si>
  <si>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</si>
  <si>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</si>
  <si>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</si>
  <si>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</si>
  <si>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</si>
  <si>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</si>
  <si>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</si>
  <si>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</si>
  <si>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</si>
  <si>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</si>
  <si>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</si>
  <si>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</si>
  <si>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</si>
  <si>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</si>
  <si>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</si>
  <si>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</si>
  <si>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</si>
  <si>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</si>
  <si>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</si>
  <si>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</si>
  <si>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</si>
  <si>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</si>
  <si>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</si>
  <si>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</si>
  <si>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</si>
  <si>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</si>
  <si>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</si>
  <si>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</si>
  <si>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</si>
  <si>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</si>
  <si>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</si>
  <si>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</si>
  <si>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</si>
  <si>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</si>
  <si>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</si>
  <si>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</si>
  <si>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</si>
  <si>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</si>
  <si>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</si>
  <si>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</si>
  <si>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</si>
  <si>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</si>
  <si>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</si>
  <si>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</si>
  <si>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</si>
  <si>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</si>
  <si>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</si>
  <si>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</si>
  <si>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</si>
  <si>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</si>
  <si>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</si>
  <si>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</si>
  <si>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</si>
  <si>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</si>
  <si>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</si>
  <si>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</si>
  <si>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</si>
  <si>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</si>
  <si>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</si>
  <si>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</si>
  <si>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</si>
  <si>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</si>
  <si>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</si>
  <si>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</si>
  <si>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</si>
  <si>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</si>
  <si>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</si>
  <si>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</si>
  <si>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</si>
  <si>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</si>
  <si>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</si>
  <si>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</si>
  <si>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</si>
  <si>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</si>
  <si>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</si>
  <si>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</si>
  <si>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</si>
  <si>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</si>
  <si>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</si>
  <si>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</si>
  <si>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</si>
  <si>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</si>
  <si>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</si>
  <si>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</si>
  <si>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</si>
  <si>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</si>
  <si>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</si>
  <si>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</si>
  <si>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</si>
  <si>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</si>
  <si>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</si>
  <si>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</si>
  <si>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</si>
  <si>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</si>
  <si>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</si>
  <si>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</si>
  <si>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</si>
  <si>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</si>
  <si>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</si>
  <si>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</si>
  <si>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</si>
  <si>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</si>
  <si>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</si>
  <si>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</si>
  <si>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</si>
  <si>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</si>
  <si>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</si>
  <si>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</si>
  <si>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</si>
  <si>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</si>
  <si>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</si>
  <si>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</si>
  <si>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</si>
  <si>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</si>
  <si>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</si>
  <si>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</si>
  <si>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</si>
  <si>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</si>
  <si>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</si>
  <si>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</si>
  <si>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</si>
  <si>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</si>
  <si>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</si>
  <si>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</si>
  <si>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</si>
  <si>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</si>
  <si>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</si>
  <si>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</si>
  <si>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</si>
  <si>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</si>
  <si>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</si>
  <si>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</si>
  <si>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</si>
  <si>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</si>
  <si>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</si>
  <si>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</si>
  <si>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</si>
  <si>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</si>
  <si>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</si>
  <si>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</si>
  <si>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</si>
  <si>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</si>
  <si>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</si>
  <si>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</si>
  <si>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</si>
  <si>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</si>
  <si>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</si>
  <si>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</si>
  <si>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</si>
  <si>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</si>
  <si>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</si>
  <si>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</si>
  <si>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</si>
  <si>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</si>
  <si>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</si>
  <si>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</si>
  <si>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</si>
  <si>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</si>
  <si>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</si>
  <si>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</si>
  <si>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</si>
  <si>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</si>
  <si>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</si>
  <si>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</si>
  <si>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</si>
  <si>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</si>
  <si>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</si>
  <si>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</si>
  <si>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</si>
  <si>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</si>
  <si>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</si>
  <si>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</si>
  <si>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</si>
  <si>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</si>
  <si>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</si>
  <si>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</si>
  <si>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</si>
  <si>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</si>
  <si>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</si>
  <si>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</si>
  <si>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</si>
  <si>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</si>
  <si>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</si>
  <si>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</si>
  <si>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</si>
  <si>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</si>
  <si>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</si>
  <si>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</si>
  <si>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</si>
  <si>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</si>
  <si>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</si>
  <si>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</si>
  <si>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</si>
  <si>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</si>
  <si>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</si>
  <si>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</si>
  <si>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</si>
  <si>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</si>
  <si>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</si>
  <si>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</si>
  <si>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</si>
  <si>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</si>
  <si>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</si>
  <si>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</si>
  <si>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</si>
  <si>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</si>
  <si>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</si>
  <si>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</si>
  <si>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</si>
  <si>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</si>
  <si>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</si>
  <si>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</si>
  <si>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</si>
  <si>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</si>
  <si>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</si>
  <si>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</si>
  <si>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</si>
  <si>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</si>
  <si>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</si>
  <si>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</si>
  <si>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</si>
  <si>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</si>
  <si>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</si>
  <si>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</si>
  <si>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</si>
  <si>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</si>
  <si>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</si>
  <si>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</si>
  <si>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</si>
  <si>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</si>
  <si>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</si>
  <si>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</si>
  <si>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</si>
  <si>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</si>
  <si>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</si>
  <si>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</si>
  <si>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</si>
  <si>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</si>
  <si>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</si>
  <si>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</si>
  <si>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</si>
  <si>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</si>
  <si>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</si>
  <si>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</si>
  <si>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</si>
  <si>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</si>
  <si>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</si>
  <si>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</si>
  <si>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</si>
  <si>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</si>
  <si>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</si>
  <si>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</si>
  <si>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</si>
  <si>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</si>
  <si>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</si>
  <si>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</si>
  <si>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</si>
  <si>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</si>
  <si>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</si>
  <si>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</si>
  <si>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</si>
  <si>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</si>
  <si>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</si>
  <si>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</si>
  <si>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</si>
  <si>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</si>
  <si>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</si>
  <si>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</si>
  <si>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</si>
  <si>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</si>
  <si>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</si>
  <si>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</si>
  <si>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</si>
  <si>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</si>
  <si>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</si>
  <si>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</si>
  <si>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</si>
  <si>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</si>
  <si>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</si>
  <si>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</si>
  <si>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</si>
  <si>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</si>
  <si>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</si>
  <si>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</si>
  <si>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</si>
  <si>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</si>
  <si>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</si>
  <si>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</si>
  <si>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</si>
  <si>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</si>
  <si>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</si>
  <si>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</si>
  <si>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</si>
  <si>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</si>
  <si>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</si>
  <si>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</si>
  <si>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</si>
  <si>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</si>
  <si>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</si>
  <si>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</si>
  <si>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</si>
  <si>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</si>
  <si>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</si>
  <si>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</si>
  <si>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</si>
  <si>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</si>
  <si>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</si>
  <si>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</si>
  <si>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</si>
  <si>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</si>
  <si>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</si>
  <si>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</si>
  <si>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</si>
  <si>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</si>
  <si>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</si>
  <si>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</si>
  <si>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</si>
  <si>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</si>
  <si>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</si>
  <si>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</si>
  <si>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</si>
  <si>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</si>
  <si>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</si>
  <si>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</si>
  <si>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</si>
  <si>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</si>
  <si>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</si>
  <si>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</si>
  <si>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</si>
  <si>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</si>
  <si>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</si>
  <si>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</si>
  <si>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</si>
  <si>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</si>
  <si>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</si>
  <si>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</si>
  <si>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</si>
  <si>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</si>
  <si>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</si>
  <si>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</si>
  <si>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</si>
  <si>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</si>
  <si>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</si>
  <si>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</si>
  <si>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</si>
  <si>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</si>
  <si>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</si>
  <si>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</si>
  <si>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</si>
  <si>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</si>
  <si>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</si>
  <si>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</si>
  <si>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</si>
  <si>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</si>
  <si>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</si>
  <si>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</si>
  <si>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</si>
  <si>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</si>
  <si>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</si>
  <si>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</si>
  <si>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</si>
  <si>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</si>
  <si>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</si>
  <si>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</si>
  <si>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</si>
  <si>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</si>
  <si>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</si>
  <si>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</si>
  <si>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</si>
  <si>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</si>
  <si>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</si>
  <si>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</si>
  <si>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</si>
  <si>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</si>
  <si>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</si>
  <si>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</si>
  <si>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</si>
  <si>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</si>
  <si>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</si>
  <si>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</si>
  <si>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</si>
  <si>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</si>
  <si>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</si>
  <si>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</si>
  <si>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</si>
  <si>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</si>
  <si>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</si>
  <si>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</si>
  <si>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</si>
  <si>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</si>
  <si>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</si>
  <si>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</si>
  <si>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</si>
  <si>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</si>
  <si>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</si>
  <si>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</si>
  <si>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</si>
  <si>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</si>
  <si>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</si>
  <si>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</si>
  <si>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</si>
  <si>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</si>
  <si>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</si>
  <si>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</si>
  <si>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</si>
  <si>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</si>
  <si>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</si>
  <si>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</si>
  <si>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</si>
  <si>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</si>
  <si>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</si>
  <si>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</si>
  <si>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</si>
  <si>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</si>
  <si>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</si>
  <si>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</si>
  <si>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</si>
  <si>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</si>
  <si>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</si>
  <si>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</si>
  <si>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</si>
  <si>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</si>
  <si>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</si>
  <si>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</si>
  <si>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</si>
  <si>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</si>
  <si>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</si>
  <si>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</si>
  <si>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</si>
  <si>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</si>
  <si>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</si>
  <si>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</si>
  <si>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</si>
  <si>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</si>
  <si>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</si>
  <si>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</si>
  <si>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</si>
  <si>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</si>
  <si>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</si>
  <si>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</si>
  <si>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</si>
  <si>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</si>
  <si>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</si>
  <si>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</si>
  <si>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</si>
  <si>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</si>
  <si>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</si>
  <si>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</si>
  <si>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</si>
  <si>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</si>
  <si>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</si>
  <si>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</si>
  <si>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</si>
  <si>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</si>
  <si>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</si>
  <si>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</si>
  <si>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</si>
  <si>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</si>
  <si>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</si>
  <si>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</si>
  <si>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</si>
  <si>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</si>
  <si>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</si>
  <si>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</si>
  <si>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</si>
  <si>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</si>
  <si>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</si>
  <si>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</si>
  <si>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</si>
  <si>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</si>
  <si>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</si>
  <si>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</si>
  <si>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</si>
  <si>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</si>
  <si>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</si>
  <si>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</si>
  <si>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</si>
  <si>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</si>
  <si>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</si>
  <si>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</si>
  <si>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</si>
  <si>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</si>
  <si>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</si>
  <si>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</si>
  <si>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</si>
  <si>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</si>
  <si>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</si>
  <si>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</si>
  <si>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</si>
  <si>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</si>
  <si>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</si>
  <si>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</si>
  <si>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</si>
  <si>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</si>
  <si>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</si>
  <si>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</si>
  <si>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</si>
  <si>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</si>
  <si>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</si>
  <si>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</si>
  <si>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</si>
  <si>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</si>
  <si>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</si>
  <si>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</si>
  <si>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</si>
  <si>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</si>
  <si>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</si>
  <si>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</si>
  <si>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</si>
  <si>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</si>
  <si>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</si>
  <si>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</si>
  <si>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</si>
  <si>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</si>
  <si>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</si>
  <si>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</si>
  <si>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</si>
  <si>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</si>
  <si>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</si>
  <si>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</si>
  <si>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</si>
  <si>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</si>
  <si>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</si>
  <si>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</si>
  <si>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</si>
  <si>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</si>
  <si>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</si>
  <si>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</si>
  <si>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</si>
  <si>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</si>
  <si>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</si>
  <si>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</si>
  <si>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</si>
  <si>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</si>
  <si>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</si>
  <si>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</si>
  <si>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</si>
  <si>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</si>
  <si>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</si>
  <si>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</si>
  <si>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</si>
  <si>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</si>
  <si>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</si>
  <si>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</si>
  <si>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</si>
  <si>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</si>
  <si>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</si>
  <si>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</si>
  <si>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</si>
  <si>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</si>
  <si>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</si>
  <si>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</si>
  <si>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</si>
  <si>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</si>
  <si>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</si>
  <si>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</si>
  <si>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</si>
  <si>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</si>
  <si>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</si>
  <si>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</si>
  <si>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</si>
  <si>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</si>
  <si>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</si>
  <si>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</si>
  <si>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</si>
  <si>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</si>
  <si>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</si>
  <si>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</si>
  <si>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</si>
  <si>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</si>
  <si>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</si>
  <si>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</si>
  <si>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</si>
  <si>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</si>
  <si>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</si>
  <si>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</si>
  <si>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</si>
  <si>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</si>
  <si>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</si>
  <si>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</si>
  <si>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</si>
  <si>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</si>
  <si>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</si>
  <si>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</si>
  <si>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</si>
  <si>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</si>
  <si>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</si>
  <si>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</si>
  <si>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</si>
  <si>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</si>
  <si>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</si>
  <si>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</si>
  <si>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</si>
  <si>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</si>
  <si>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</si>
  <si>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</si>
  <si>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</si>
  <si>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</si>
  <si>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</si>
  <si>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</si>
  <si>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</si>
  <si>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</si>
  <si>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</si>
  <si>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</si>
  <si>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</si>
  <si>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</si>
  <si>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</si>
  <si>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</si>
  <si>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</si>
  <si>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</si>
  <si>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</si>
  <si>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</si>
  <si>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</si>
  <si>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</si>
  <si>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</si>
  <si>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</si>
  <si>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</si>
  <si>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</si>
  <si>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</si>
  <si>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</si>
  <si>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</si>
  <si>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</si>
  <si>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</si>
  <si>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</si>
  <si>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</si>
  <si>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</si>
  <si>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</si>
  <si>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</si>
  <si>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</si>
  <si>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</si>
  <si>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</si>
  <si>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</si>
  <si>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</si>
  <si>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</si>
  <si>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</si>
  <si>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</si>
  <si>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</si>
  <si>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</si>
  <si>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</si>
  <si>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</si>
  <si>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</si>
  <si>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</si>
  <si>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</si>
  <si>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</si>
  <si>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</si>
  <si>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</si>
  <si>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</si>
  <si>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</si>
  <si>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</si>
  <si>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</si>
  <si>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</si>
  <si>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</si>
  <si>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</si>
  <si>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</si>
  <si>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</si>
  <si>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</si>
  <si>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</si>
  <si>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</si>
  <si>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</si>
  <si>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</si>
  <si>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</si>
  <si>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</si>
  <si>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</si>
  <si>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</si>
  <si>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</si>
  <si>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</si>
  <si>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</si>
  <si>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</si>
  <si>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</si>
  <si>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</si>
  <si>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</si>
  <si>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</si>
  <si>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</si>
  <si>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</si>
  <si>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</si>
  <si>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</si>
  <si>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</si>
  <si>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</si>
  <si>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</si>
  <si>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</si>
  <si>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</si>
  <si>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</si>
  <si>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</si>
  <si>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</si>
  <si>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</si>
  <si>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</si>
  <si>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</si>
  <si>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</si>
  <si>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</si>
  <si>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</si>
  <si>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</si>
  <si>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</si>
  <si>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</si>
  <si>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</si>
  <si>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</si>
  <si>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</si>
  <si>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</si>
  <si>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</si>
  <si>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</si>
  <si>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</si>
  <si>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</si>
  <si>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</si>
  <si>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</si>
  <si>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</si>
  <si>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</si>
  <si>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</si>
  <si>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</si>
  <si>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</si>
  <si>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</si>
  <si>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</si>
  <si>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</si>
  <si>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</si>
  <si>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</si>
  <si>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</si>
  <si>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</si>
  <si>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</si>
  <si>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</si>
  <si>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</si>
  <si>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</si>
  <si>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</si>
  <si>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</si>
  <si>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</si>
  <si>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</si>
  <si>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</si>
  <si>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</si>
  <si>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</si>
  <si>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</si>
  <si>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</si>
  <si>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</si>
  <si>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</si>
  <si>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</si>
  <si>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</si>
  <si>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</si>
  <si>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</si>
  <si>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</si>
  <si>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</si>
  <si>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</si>
  <si>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</si>
  <si>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</si>
  <si>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</si>
  <si>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</si>
  <si>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</si>
  <si>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</si>
  <si>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</si>
  <si>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</si>
  <si>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</si>
  <si>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</si>
  <si>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</si>
  <si>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</si>
  <si>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</si>
  <si>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</si>
  <si>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</si>
  <si>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</si>
  <si>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</si>
  <si>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</si>
  <si>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</si>
  <si>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</si>
  <si>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</si>
  <si>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</si>
  <si>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</si>
  <si>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</si>
  <si>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</si>
  <si>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</si>
  <si>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</si>
  <si>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</si>
  <si>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</si>
  <si>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</si>
  <si>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</si>
  <si>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</si>
  <si>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</si>
  <si>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</si>
  <si>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</si>
  <si>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</si>
  <si>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</si>
  <si>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</si>
  <si>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</si>
  <si>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</si>
  <si>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</si>
  <si>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</si>
  <si>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</si>
  <si>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</si>
  <si>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</si>
  <si>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</si>
  <si>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</si>
  <si>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</si>
  <si>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</si>
  <si>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</si>
  <si>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</si>
  <si>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</si>
  <si>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</si>
  <si>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</si>
  <si>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</si>
  <si>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</si>
  <si>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</si>
  <si>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</si>
  <si>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</si>
  <si>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</si>
  <si>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</si>
  <si>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</si>
  <si>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</si>
  <si>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</si>
  <si>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</si>
  <si>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</si>
  <si>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</si>
  <si>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</si>
  <si>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</si>
  <si>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</si>
  <si>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</si>
  <si>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</si>
  <si>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</si>
  <si>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</si>
  <si>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</si>
  <si>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</si>
  <si>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</si>
  <si>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</si>
  <si>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</si>
  <si>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</si>
  <si>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</si>
  <si>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</si>
  <si>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</si>
  <si>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</si>
  <si>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</si>
  <si>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</si>
  <si>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</si>
  <si>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</si>
  <si>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</si>
  <si>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</si>
  <si>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</si>
  <si>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</si>
  <si>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</si>
  <si>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</si>
  <si>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</si>
  <si>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</si>
  <si>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</si>
  <si>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</si>
  <si>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</si>
  <si>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</si>
  <si>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</si>
  <si>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</si>
  <si>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</si>
  <si>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</si>
  <si>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</si>
  <si>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</si>
  <si>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</si>
  <si>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</si>
  <si>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</si>
  <si>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</si>
  <si>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</si>
  <si>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</si>
  <si>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</si>
  <si>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</si>
  <si>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</si>
  <si>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</si>
  <si>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</si>
  <si>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</si>
  <si>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</si>
  <si>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</si>
  <si>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</si>
  <si>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</si>
  <si>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</si>
  <si>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</si>
  <si>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</si>
  <si>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</si>
  <si>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</si>
  <si>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</si>
  <si>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</si>
  <si>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</si>
  <si>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</si>
  <si>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</si>
  <si>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</si>
  <si>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</si>
  <si>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</si>
  <si>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</si>
  <si>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</si>
  <si>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</si>
  <si>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</si>
  <si>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</si>
  <si>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</si>
  <si>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</si>
  <si>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</si>
  <si>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</si>
  <si>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</si>
  <si>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</si>
  <si>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</si>
  <si>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</si>
  <si>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</si>
  <si>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</si>
  <si>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</si>
  <si>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</si>
  <si>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</si>
  <si>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</si>
  <si>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</si>
  <si>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</si>
  <si>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</si>
  <si>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</si>
  <si>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</si>
  <si>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</si>
  <si>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</si>
  <si>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</si>
  <si>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</si>
  <si>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</si>
  <si>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</si>
  <si>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</si>
  <si>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</si>
  <si>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</si>
  <si>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</si>
  <si>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</si>
  <si>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</si>
  <si>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</si>
  <si>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</si>
  <si>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</si>
  <si>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</si>
  <si>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</si>
  <si>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</si>
  <si>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</si>
  <si>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</si>
  <si>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</si>
  <si>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</si>
  <si>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</si>
  <si>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</si>
  <si>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</si>
  <si>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</si>
  <si>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</si>
  <si>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</si>
  <si>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</si>
  <si>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</si>
  <si>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</si>
  <si>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</si>
  <si>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</si>
  <si>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</si>
  <si>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</si>
  <si>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</si>
  <si>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</si>
  <si>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</si>
  <si>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</si>
  <si>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</si>
  <si>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</si>
  <si>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</si>
  <si>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</si>
  <si>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</si>
  <si>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</si>
  <si>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</si>
  <si>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</si>
  <si>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</si>
  <si>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</si>
  <si>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</si>
  <si>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</si>
  <si>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</si>
  <si>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</si>
  <si>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</si>
  <si>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</si>
  <si>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</si>
  <si>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</si>
  <si>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</si>
  <si>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</si>
  <si>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</si>
  <si>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</si>
  <si>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</si>
  <si>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</si>
  <si>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</si>
  <si>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</si>
  <si>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</si>
  <si>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</si>
  <si>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</si>
  <si>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</si>
  <si>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</si>
  <si>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</si>
  <si>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</si>
  <si>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</si>
  <si>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</si>
  <si>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</si>
  <si>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</si>
  <si>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</si>
  <si>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</si>
  <si>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</si>
  <si>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</si>
  <si>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</si>
  <si>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</si>
  <si>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</si>
  <si>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</si>
  <si>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</si>
  <si>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</si>
  <si>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</si>
  <si>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</si>
  <si>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</si>
  <si>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</si>
  <si>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</si>
  <si>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</si>
  <si>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</si>
  <si>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</si>
  <si>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</si>
  <si>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</si>
  <si>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</si>
  <si>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</si>
  <si>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</si>
  <si>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</si>
  <si>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</si>
  <si>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</si>
  <si>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</si>
  <si>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</si>
  <si>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</si>
  <si>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</si>
  <si>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</si>
  <si>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</si>
  <si>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</si>
  <si>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</si>
  <si>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</si>
  <si>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</si>
  <si>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</si>
  <si>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</si>
  <si>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</si>
  <si>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</si>
  <si>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</si>
  <si>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</si>
  <si>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</si>
  <si>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</si>
  <si>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</si>
  <si>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</si>
  <si>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</si>
  <si>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</si>
  <si>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</si>
  <si>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</si>
  <si>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</si>
  <si>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</si>
  <si>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</si>
  <si>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</si>
  <si>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</si>
  <si>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</si>
  <si>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</si>
  <si>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</si>
  <si>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</si>
  <si>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</si>
  <si>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</si>
  <si>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</si>
  <si>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</si>
  <si>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</si>
  <si>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</si>
  <si>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</si>
  <si>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</si>
  <si>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</si>
  <si>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</si>
  <si>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</si>
  <si>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</si>
  <si>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</si>
  <si>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</si>
  <si>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</si>
  <si>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</si>
  <si>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</si>
  <si>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</si>
  <si>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</si>
  <si>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</si>
  <si>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</si>
  <si>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</si>
  <si>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</si>
  <si>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</si>
  <si>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</si>
  <si>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</si>
  <si>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</si>
  <si>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</si>
  <si>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</si>
  <si>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</si>
  <si>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</si>
  <si>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</si>
  <si>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</si>
  <si>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</si>
  <si>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</si>
  <si>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</si>
  <si>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</si>
  <si>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</si>
  <si>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</si>
  <si>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</si>
  <si>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</si>
  <si>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</si>
  <si>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</si>
  <si>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</si>
  <si>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</si>
  <si>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</si>
  <si>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</si>
  <si>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</si>
  <si>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</si>
  <si>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</si>
  <si>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</si>
  <si>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</si>
  <si>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</si>
  <si>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</si>
  <si>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</si>
  <si>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</si>
  <si>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</si>
  <si>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</si>
  <si>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</si>
  <si>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</si>
  <si>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</si>
  <si>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</si>
  <si>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</si>
  <si>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</si>
  <si>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</si>
  <si>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</si>
  <si>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</si>
  <si>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</si>
  <si>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</si>
  <si>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</si>
  <si>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</si>
  <si>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</si>
  <si>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</si>
  <si>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</si>
  <si>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</si>
  <si>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</si>
  <si>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</si>
  <si>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</si>
  <si>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</si>
  <si>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</si>
  <si>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</si>
  <si>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</si>
  <si>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</si>
  <si>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</si>
  <si>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</si>
  <si>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</si>
  <si>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</si>
  <si>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</si>
  <si>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</si>
  <si>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</si>
  <si>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</si>
  <si>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</si>
  <si>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</si>
  <si>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</si>
  <si>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</si>
  <si>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</si>
  <si>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</si>
  <si>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</si>
  <si>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</si>
  <si>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</si>
  <si>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</si>
  <si>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</si>
  <si>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</si>
  <si>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</si>
  <si>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</si>
  <si>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</si>
  <si>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</si>
  <si>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</si>
  <si>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</si>
  <si>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</si>
  <si>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</si>
  <si>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</si>
  <si>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</si>
  <si>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</si>
  <si>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</si>
  <si>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</si>
  <si>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</si>
  <si>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</si>
  <si>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</si>
  <si>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</si>
  <si>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</si>
  <si>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</si>
  <si>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</si>
  <si>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</si>
  <si>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</si>
  <si>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</si>
  <si>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</si>
  <si>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</si>
  <si>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</si>
  <si>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</si>
  <si>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</si>
  <si>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</si>
  <si>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</si>
  <si>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</si>
  <si>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</si>
  <si>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</si>
  <si>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</si>
  <si>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</si>
  <si>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</si>
  <si>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</si>
  <si>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</si>
  <si>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</si>
  <si>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</si>
  <si>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</si>
  <si>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</si>
  <si>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</si>
  <si>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</si>
  <si>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</si>
  <si>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</si>
  <si>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</si>
  <si>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</si>
  <si>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</si>
  <si>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</si>
  <si>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</si>
  <si>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</si>
  <si>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</si>
  <si>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</si>
  <si>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</si>
  <si>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</si>
  <si>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</si>
  <si>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</si>
  <si>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</si>
  <si>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</si>
  <si>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</si>
  <si>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</si>
  <si>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</si>
  <si>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</si>
  <si>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</si>
  <si>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</si>
  <si>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</si>
  <si>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</si>
  <si>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</si>
  <si>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</si>
  <si>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</si>
  <si>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</si>
  <si>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</si>
  <si>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</si>
  <si>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</si>
  <si>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</si>
  <si>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</si>
  <si>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</si>
  <si>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</si>
  <si>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</si>
  <si>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</si>
  <si>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</si>
  <si>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</si>
  <si>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</si>
  <si>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</si>
  <si>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</si>
  <si>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</si>
  <si>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</si>
  <si>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</si>
  <si>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</si>
  <si>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</si>
  <si>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</si>
  <si>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</si>
  <si>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</si>
  <si>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</si>
  <si>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</si>
  <si>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</si>
  <si>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</si>
  <si>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</si>
  <si>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</si>
  <si>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</si>
  <si>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</si>
  <si>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</si>
  <si>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</si>
  <si>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</si>
  <si>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</si>
  <si>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</si>
  <si>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</si>
  <si>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</si>
  <si>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</si>
  <si>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</si>
  <si>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</si>
  <si>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</si>
  <si>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</si>
  <si>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</si>
  <si>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</si>
  <si>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</si>
  <si>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</si>
  <si>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</si>
  <si>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</si>
  <si>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</si>
  <si>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</si>
  <si>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</si>
  <si>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</si>
  <si>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</si>
  <si>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</si>
  <si>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</si>
  <si>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</si>
  <si>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</si>
  <si>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</si>
  <si>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</si>
  <si>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</si>
  <si>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</si>
  <si>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</si>
  <si>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</si>
  <si>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</si>
  <si>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</si>
  <si>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</si>
  <si>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</si>
  <si>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</si>
  <si>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</si>
  <si>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</si>
  <si>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</si>
  <si>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</si>
  <si>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</si>
  <si>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</si>
  <si>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</si>
  <si>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</si>
  <si>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</si>
  <si>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</si>
  <si>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</si>
  <si>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</si>
  <si>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</si>
  <si>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</si>
  <si>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</si>
  <si>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</si>
  <si>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</si>
  <si>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</si>
  <si>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</si>
  <si>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</si>
  <si>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</si>
  <si>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</si>
  <si>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</si>
  <si>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</si>
  <si>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</si>
  <si>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</si>
  <si>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</si>
  <si>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</si>
  <si>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</si>
  <si>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</si>
  <si>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</si>
  <si>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</si>
  <si>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</si>
  <si>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</si>
  <si>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</si>
  <si>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</si>
  <si>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</si>
  <si>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</si>
  <si>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</si>
  <si>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</si>
  <si>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</si>
  <si>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</si>
  <si>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</si>
  <si>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</si>
  <si>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</si>
  <si>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</si>
  <si>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</si>
  <si>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</si>
  <si>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</si>
  <si>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</si>
  <si>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</si>
  <si>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</si>
  <si>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</si>
  <si>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</si>
  <si>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</si>
  <si>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</si>
  <si>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</si>
  <si>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</si>
  <si>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</si>
  <si>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</si>
  <si>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</si>
  <si>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</si>
  <si>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</si>
  <si>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</si>
  <si>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</si>
  <si>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</si>
  <si>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</si>
  <si>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</si>
  <si>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</si>
  <si>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</si>
  <si>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</si>
  <si>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</si>
  <si>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</si>
  <si>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</si>
  <si>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</si>
  <si>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</si>
  <si>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</si>
  <si>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</si>
  <si>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</si>
  <si>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</si>
  <si>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</si>
  <si>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</si>
  <si>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</si>
  <si>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</si>
  <si>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</si>
  <si>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</si>
  <si>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</si>
  <si>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</si>
  <si>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</si>
  <si>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</si>
  <si>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</si>
  <si>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</si>
  <si>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</si>
  <si>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</si>
  <si>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</si>
  <si>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</si>
  <si>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</si>
  <si>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</si>
  <si>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</si>
  <si>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</si>
  <si>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</si>
  <si>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</si>
  <si>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</si>
  <si>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</si>
  <si>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</si>
  <si>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</si>
  <si>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</si>
  <si>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</si>
  <si>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</si>
  <si>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</si>
  <si>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</si>
  <si>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</si>
  <si>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</si>
  <si>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</si>
  <si>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</si>
  <si>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</si>
  <si>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</si>
  <si>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</si>
  <si>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</si>
  <si>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</si>
  <si>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</si>
  <si>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</si>
  <si>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</si>
  <si>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</si>
  <si>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</si>
  <si>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</si>
  <si>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</si>
  <si>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</si>
  <si>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</si>
  <si>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</si>
  <si>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</si>
  <si>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</si>
  <si>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</si>
  <si>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</si>
  <si>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</si>
  <si>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</si>
  <si>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</si>
  <si>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</si>
  <si>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</si>
  <si>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</si>
  <si>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</si>
  <si>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</si>
  <si>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</si>
  <si>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</si>
  <si>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</si>
  <si>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</si>
  <si>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</si>
  <si>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</si>
  <si>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</si>
  <si>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</si>
  <si>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</si>
  <si>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</si>
  <si>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</si>
  <si>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</si>
  <si>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</si>
  <si>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</si>
  <si>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</si>
  <si>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</si>
  <si>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</si>
  <si>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</si>
  <si>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</si>
  <si>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</si>
  <si>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</si>
  <si>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</si>
  <si>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</si>
  <si>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</si>
  <si>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</si>
  <si>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</si>
  <si>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</si>
  <si>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</si>
  <si>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</si>
  <si>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</si>
  <si>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</si>
  <si>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</si>
  <si>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</si>
  <si>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</si>
  <si>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</si>
  <si>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</si>
  <si>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</si>
  <si>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</si>
  <si>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</si>
  <si>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</si>
  <si>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</si>
  <si>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</si>
  <si>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</si>
  <si>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</si>
  <si>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</si>
  <si>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</si>
  <si>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</si>
  <si>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</si>
  <si>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</si>
  <si>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</si>
  <si>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</si>
  <si>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</si>
  <si>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</si>
  <si>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</si>
  <si>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</si>
  <si>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</si>
  <si>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</si>
  <si>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</si>
  <si>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</si>
  <si>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</si>
  <si>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</si>
  <si>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</si>
  <si>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</si>
  <si>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</si>
  <si>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</si>
  <si>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</si>
  <si>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</si>
  <si>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</si>
  <si>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</si>
  <si>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</si>
  <si>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</si>
  <si>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</si>
  <si>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</si>
  <si>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</si>
  <si>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</si>
  <si>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</si>
  <si>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</si>
  <si>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</si>
  <si>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</si>
  <si>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</si>
  <si>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</si>
  <si>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</si>
  <si>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</si>
  <si>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</si>
  <si>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</si>
  <si>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</si>
  <si>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</si>
  <si>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</si>
  <si>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</si>
  <si>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</si>
  <si>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</si>
  <si>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</si>
  <si>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</si>
  <si>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</si>
  <si>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</si>
  <si>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</si>
  <si>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</si>
  <si>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</si>
  <si>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</si>
  <si>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</si>
  <si>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</si>
  <si>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</si>
  <si>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</si>
  <si>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</si>
  <si>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</si>
  <si>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</si>
  <si>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</si>
  <si>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</si>
  <si>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</si>
  <si>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</si>
  <si>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</si>
  <si>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</si>
  <si>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</si>
  <si>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</si>
  <si>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</si>
  <si>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</si>
  <si>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</si>
  <si>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</si>
  <si>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</si>
  <si>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</si>
  <si>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</si>
  <si>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</si>
  <si>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</si>
  <si>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</si>
  <si>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</si>
  <si>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</si>
  <si>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</si>
  <si>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</si>
  <si>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</si>
  <si>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</si>
  <si>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</si>
  <si>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</si>
  <si>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</si>
  <si>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</si>
  <si>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</si>
  <si>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</si>
  <si>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</si>
  <si>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</si>
  <si>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</si>
  <si>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</si>
  <si>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</si>
  <si>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</si>
  <si>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</si>
  <si>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</si>
  <si>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</si>
  <si>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</si>
  <si>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</si>
  <si>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</si>
  <si>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</si>
  <si>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</si>
  <si>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</si>
  <si>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</si>
  <si>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</si>
  <si>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</si>
  <si>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</si>
  <si>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</si>
  <si>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</si>
  <si>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</si>
  <si>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</si>
  <si>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</si>
  <si>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</si>
  <si>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</si>
  <si>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</si>
  <si>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</si>
  <si>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</si>
  <si>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</si>
  <si>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</si>
  <si>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</si>
  <si>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</si>
  <si>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</si>
  <si>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</si>
  <si>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</si>
  <si>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</si>
  <si>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</si>
  <si>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</si>
  <si>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</si>
  <si>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</si>
  <si>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</si>
  <si>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</si>
  <si>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</si>
  <si>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</si>
  <si>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</si>
  <si>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</si>
  <si>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</si>
  <si>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</si>
  <si>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</si>
  <si>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</si>
  <si>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</si>
  <si>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</si>
  <si>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</si>
  <si>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</si>
  <si>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</si>
  <si>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</si>
  <si>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</si>
  <si>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</si>
  <si>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</si>
  <si>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</si>
  <si>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</si>
  <si>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</si>
  <si>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</si>
  <si>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</si>
  <si>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</si>
  <si>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</si>
  <si>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</si>
  <si>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</si>
  <si>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</si>
  <si>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</si>
  <si>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</si>
  <si>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</si>
  <si>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</si>
  <si>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</si>
  <si>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</si>
  <si>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</si>
  <si>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</si>
  <si>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</si>
  <si>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</si>
  <si>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</si>
  <si>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</si>
  <si>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</si>
  <si>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</si>
  <si>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</si>
  <si>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</si>
  <si>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</si>
  <si>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</si>
  <si>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</si>
  <si>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</si>
  <si>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</si>
  <si>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</si>
  <si>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</si>
  <si>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</si>
  <si>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</si>
  <si>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</si>
  <si>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</si>
  <si>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</si>
  <si>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</si>
  <si>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</si>
  <si>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</si>
  <si>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</si>
  <si>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</si>
  <si>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</si>
  <si>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</si>
  <si>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</si>
  <si>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</si>
  <si>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</si>
  <si>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</si>
  <si>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</si>
  <si>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</si>
  <si>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</si>
  <si>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</si>
  <si>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</si>
  <si>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</si>
  <si>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</si>
  <si>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</si>
  <si>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</si>
  <si>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</si>
  <si>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</si>
  <si>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</si>
  <si>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</si>
  <si>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</si>
  <si>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</si>
  <si>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</si>
  <si>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</si>
  <si>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</si>
  <si>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</si>
  <si>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</si>
  <si>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</si>
  <si>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</si>
  <si>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</si>
  <si>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</si>
  <si>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</si>
  <si>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</si>
  <si>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</si>
  <si>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</si>
  <si>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</si>
  <si>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</si>
  <si>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</si>
  <si>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</si>
  <si>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</si>
  <si>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</si>
  <si>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</si>
  <si>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</si>
  <si>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</si>
  <si>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</si>
  <si>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</si>
  <si>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</si>
  <si>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</si>
  <si>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</si>
  <si>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</si>
  <si>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</si>
  <si>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</si>
  <si>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</si>
  <si>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</si>
  <si>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</si>
  <si>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</si>
  <si>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</si>
  <si>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</si>
  <si>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</si>
  <si>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</si>
  <si>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</si>
  <si>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</si>
  <si>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</si>
  <si>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</si>
  <si>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</si>
  <si>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</si>
  <si>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</si>
  <si>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</si>
  <si>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</si>
  <si>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</si>
  <si>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</si>
  <si>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</si>
  <si>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</si>
  <si>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</si>
  <si>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</si>
  <si>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</si>
  <si>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</si>
  <si>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</si>
  <si>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</si>
  <si>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</si>
  <si>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</si>
  <si>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</si>
  <si>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</si>
  <si>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</si>
  <si>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</si>
  <si>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</si>
  <si>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</si>
  <si>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</si>
  <si>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</si>
  <si>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</si>
  <si>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</si>
  <si>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</si>
  <si>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</si>
  <si>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</si>
  <si>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</si>
  <si>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</si>
  <si>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</si>
  <si>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</si>
  <si>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</si>
  <si>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</si>
  <si>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</si>
  <si>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</si>
  <si>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</si>
  <si>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</si>
  <si>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</si>
  <si>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</si>
  <si>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</si>
  <si>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</si>
  <si>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</si>
  <si>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</si>
  <si>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</si>
  <si>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</si>
  <si>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</si>
  <si>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</si>
  <si>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</si>
  <si>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</si>
  <si>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</si>
  <si>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</si>
  <si>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</si>
  <si>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</si>
  <si>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</si>
  <si>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</si>
  <si>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</si>
  <si>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</si>
  <si>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</si>
  <si>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</si>
  <si>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</si>
  <si>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</si>
  <si>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</si>
  <si>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</si>
  <si>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</si>
  <si>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</si>
  <si>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</si>
  <si>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</si>
  <si>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</si>
  <si>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</si>
  <si>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</si>
  <si>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</si>
  <si>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</si>
  <si>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</si>
  <si>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</si>
  <si>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</si>
  <si>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</si>
  <si>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</si>
  <si>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</si>
  <si>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</si>
  <si>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</si>
  <si>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</si>
  <si>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</si>
  <si>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</si>
  <si>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</si>
  <si>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</si>
  <si>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</si>
  <si>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</si>
  <si>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</si>
  <si>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</si>
  <si>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</si>
  <si>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</si>
  <si>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</si>
  <si>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</si>
  <si>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</si>
  <si>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</si>
  <si>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</si>
  <si>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</si>
  <si>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</si>
  <si>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</si>
  <si>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</si>
  <si>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</si>
  <si>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</si>
  <si>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</si>
  <si>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</si>
  <si>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</si>
  <si>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</si>
  <si>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</si>
  <si>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</si>
  <si>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</si>
  <si>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</si>
  <si>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</si>
  <si>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</si>
  <si>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</si>
  <si>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</si>
  <si>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</si>
  <si>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</si>
  <si>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</si>
  <si>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</si>
  <si>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</si>
  <si>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</si>
  <si>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</si>
  <si>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</si>
  <si>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</si>
  <si>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</si>
  <si>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</si>
  <si>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</si>
  <si>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</si>
  <si>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</si>
  <si>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</si>
  <si>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</si>
  <si>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</si>
  <si>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</si>
  <si>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</si>
  <si>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</si>
  <si>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</si>
  <si>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</si>
  <si>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</si>
  <si>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</si>
  <si>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</si>
  <si>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</si>
  <si>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</si>
  <si>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</si>
  <si>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</si>
  <si>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</si>
  <si>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</si>
  <si>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</si>
  <si>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</si>
  <si>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</si>
  <si>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</si>
  <si>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</si>
  <si>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</si>
  <si>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</si>
  <si>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</si>
  <si>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</si>
  <si>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</si>
  <si>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</si>
  <si>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</si>
  <si>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</si>
  <si>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</si>
  <si>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</si>
  <si>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</si>
  <si>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</si>
  <si>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</si>
  <si>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</si>
  <si>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</si>
  <si>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</si>
  <si>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</si>
  <si>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</si>
  <si>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</si>
  <si>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</si>
  <si>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</si>
  <si>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</si>
  <si>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</si>
  <si>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</si>
  <si>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</si>
  <si>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</si>
  <si>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</si>
  <si>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</si>
  <si>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</si>
  <si>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</si>
  <si>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</si>
  <si>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</si>
  <si>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</si>
  <si>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</si>
  <si>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</si>
  <si>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</si>
  <si>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</si>
  <si>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</si>
  <si>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</si>
  <si>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</si>
  <si>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</si>
  <si>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</si>
  <si>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</si>
  <si>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</si>
  <si>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</si>
  <si>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</si>
  <si>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</si>
  <si>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</si>
  <si>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</si>
  <si>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</si>
  <si>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</si>
  <si>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</si>
  <si>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</si>
  <si>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</si>
  <si>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</si>
  <si>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</si>
  <si>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</si>
  <si>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</si>
  <si>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</si>
  <si>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</si>
  <si>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</si>
  <si>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</si>
  <si>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</si>
  <si>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</si>
  <si>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</si>
  <si>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</si>
  <si>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</si>
  <si>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</si>
  <si>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</si>
  <si>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</si>
  <si>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</si>
  <si>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</si>
  <si>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</si>
  <si>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</si>
  <si>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</si>
  <si>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</si>
  <si>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</si>
  <si>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</si>
  <si>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</si>
  <si>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</si>
  <si>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</si>
  <si>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</si>
  <si>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</si>
  <si>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</si>
  <si>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</si>
  <si>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</si>
  <si>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</si>
  <si>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</si>
  <si>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</si>
  <si>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</si>
  <si>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</si>
  <si>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</si>
  <si>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</si>
  <si>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</si>
  <si>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</si>
  <si>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</si>
  <si>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</si>
  <si>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</si>
  <si>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</si>
  <si>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</si>
  <si>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</si>
  <si>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</si>
  <si>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</si>
  <si>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</si>
  <si>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</si>
  <si>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</si>
  <si>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</si>
  <si>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</si>
  <si>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</si>
  <si>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</si>
  <si>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</si>
  <si>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</si>
  <si>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</si>
  <si>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</si>
  <si>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</si>
  <si>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</si>
  <si>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</si>
  <si>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</si>
  <si>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</si>
  <si>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</si>
  <si>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</si>
  <si>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</si>
  <si>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</si>
  <si>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</si>
  <si>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</si>
  <si>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</si>
  <si>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</si>
  <si>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</si>
  <si>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</si>
  <si>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</si>
  <si>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</si>
  <si>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</si>
  <si>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</si>
  <si>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</si>
  <si>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</si>
  <si>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</si>
  <si>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</si>
  <si>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</si>
  <si>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</si>
  <si>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</si>
  <si>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</si>
  <si>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</si>
  <si>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</si>
  <si>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</si>
  <si>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</si>
  <si>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</si>
  <si>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</si>
  <si>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</si>
  <si>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</si>
  <si>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</si>
  <si>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</si>
  <si>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</si>
  <si>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</si>
  <si>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</si>
  <si>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</si>
  <si>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</si>
  <si>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</si>
  <si>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</si>
  <si>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</si>
  <si>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</si>
  <si>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</si>
  <si>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</si>
  <si>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</si>
  <si>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</si>
  <si>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</si>
  <si>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</si>
  <si>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</si>
  <si>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</si>
  <si>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</si>
  <si>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</si>
  <si>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</si>
  <si>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</si>
  <si>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</si>
  <si>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</si>
  <si>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</si>
  <si>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</si>
  <si>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</si>
  <si>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</si>
  <si>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</si>
  <si>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</si>
  <si>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</si>
  <si>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</si>
  <si>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</si>
  <si>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</si>
  <si>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</si>
  <si>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</si>
  <si>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</si>
  <si>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</si>
  <si>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</si>
  <si>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</si>
  <si>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</si>
  <si>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</si>
  <si>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</si>
  <si>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</si>
  <si>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</si>
  <si>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</si>
  <si>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</si>
  <si>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</si>
  <si>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</si>
  <si>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</si>
  <si>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</si>
  <si>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</si>
  <si>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</si>
  <si>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</si>
  <si>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</si>
  <si>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</si>
  <si>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</si>
  <si>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</si>
  <si>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</si>
  <si>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</si>
  <si>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</si>
  <si>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</si>
  <si>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</si>
  <si>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</si>
  <si>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</si>
  <si>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</si>
  <si>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</si>
  <si>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</si>
  <si>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</si>
  <si>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</si>
  <si>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</si>
  <si>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</si>
  <si>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</si>
  <si>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</si>
  <si>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</si>
  <si>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</si>
  <si>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</si>
  <si>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</si>
  <si>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</si>
  <si>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</si>
  <si>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</si>
  <si>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</si>
  <si>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</si>
  <si>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</si>
  <si>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</si>
  <si>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</si>
  <si>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</si>
  <si>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</si>
  <si>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</si>
  <si>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</si>
  <si>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</si>
  <si>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</si>
  <si>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</si>
  <si>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</si>
  <si>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</si>
  <si>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</si>
  <si>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</si>
  <si>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</si>
  <si>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</si>
  <si>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</si>
  <si>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</si>
  <si>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</si>
  <si>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</si>
  <si>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</si>
  <si>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</si>
  <si>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</si>
  <si>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</si>
  <si>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</si>
  <si>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</si>
  <si>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</si>
  <si>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</si>
  <si>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</si>
  <si>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</si>
  <si>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</si>
  <si>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</si>
  <si>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</si>
  <si>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</si>
  <si>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</si>
  <si>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</si>
  <si>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</si>
  <si>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</si>
  <si>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</si>
  <si>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</si>
  <si>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</si>
  <si>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</si>
  <si>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</si>
  <si>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</si>
  <si>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</si>
  <si>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</si>
  <si>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</si>
  <si>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</si>
  <si>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</si>
  <si>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</si>
  <si>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</si>
  <si>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</si>
  <si>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</si>
  <si>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</si>
  <si>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</si>
  <si>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</si>
  <si>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</si>
  <si>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</si>
  <si>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</si>
  <si>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</si>
  <si>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</si>
  <si>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</si>
  <si>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</si>
  <si>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</si>
  <si>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</si>
  <si>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</si>
  <si>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</si>
  <si>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</si>
  <si>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</si>
  <si>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</si>
  <si>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</si>
  <si>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</si>
  <si>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</si>
  <si>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</si>
  <si>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</si>
  <si>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</si>
  <si>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</si>
  <si>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</si>
  <si>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</si>
  <si>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</si>
  <si>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</si>
  <si>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</si>
  <si>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</si>
  <si>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</si>
  <si>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</si>
  <si>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</si>
  <si>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</si>
  <si>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</si>
  <si>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</si>
  <si>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</si>
  <si>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</si>
  <si>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</si>
  <si>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</si>
  <si>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</si>
  <si>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</si>
  <si>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</si>
  <si>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</si>
  <si>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</si>
  <si>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</si>
  <si>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</si>
  <si>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</si>
  <si>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</si>
  <si>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</si>
  <si>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</si>
  <si>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</si>
  <si>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</si>
  <si>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</si>
  <si>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</si>
  <si>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</si>
  <si>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</si>
  <si>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</si>
  <si>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</si>
  <si>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</si>
  <si>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</si>
  <si>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</si>
  <si>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</si>
  <si>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</si>
  <si>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</si>
  <si>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</si>
  <si>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</si>
  <si>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</si>
  <si>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</si>
  <si>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</si>
  <si>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</si>
  <si>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</si>
  <si>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</si>
  <si>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</si>
  <si>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</si>
  <si>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</si>
  <si>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</si>
  <si>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</si>
  <si>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</si>
  <si>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</si>
  <si>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</si>
  <si>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</si>
  <si>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</si>
  <si>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</si>
  <si>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</si>
  <si>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</si>
  <si>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</si>
  <si>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</si>
  <si>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</si>
  <si>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</si>
  <si>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</si>
  <si>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</si>
  <si>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</si>
  <si>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</si>
  <si>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</si>
  <si>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</si>
  <si>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</si>
  <si>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</si>
  <si>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</si>
  <si>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</si>
  <si>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</si>
  <si>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</si>
  <si>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</si>
  <si>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</si>
  <si>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</si>
  <si>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</si>
  <si>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</si>
  <si>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</si>
  <si>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</si>
  <si>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</si>
  <si>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</si>
  <si>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</si>
  <si>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</si>
  <si>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</si>
  <si>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</si>
  <si>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</si>
  <si>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</si>
  <si>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</si>
  <si>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</si>
  <si>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</si>
  <si>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</si>
  <si>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</si>
  <si>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</si>
  <si>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</si>
  <si>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</si>
  <si>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</si>
  <si>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</si>
  <si>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</si>
  <si>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</si>
  <si>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</si>
  <si>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</si>
  <si>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</si>
  <si>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</si>
  <si>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</si>
  <si>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</si>
  <si>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</si>
  <si>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</si>
  <si>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</si>
  <si>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</si>
  <si>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</si>
  <si>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</si>
  <si>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</si>
  <si>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</si>
  <si>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</si>
  <si>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</si>
  <si>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</si>
  <si>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</si>
  <si>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</si>
  <si>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</si>
  <si>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</si>
  <si>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</si>
  <si>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</si>
  <si>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</si>
  <si>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</si>
  <si>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</si>
  <si>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</si>
  <si>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</si>
  <si>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</si>
  <si>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</si>
  <si>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</si>
  <si>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</si>
  <si>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</si>
  <si>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</si>
  <si>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</si>
  <si>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</si>
  <si>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</si>
  <si>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</si>
  <si>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</si>
  <si>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</si>
  <si>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</si>
  <si>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</si>
  <si>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</si>
  <si>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</si>
  <si>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</si>
  <si>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</si>
  <si>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</si>
  <si>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</si>
  <si>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</si>
  <si>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</si>
  <si>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</si>
  <si>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</si>
  <si>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</si>
  <si>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</si>
  <si>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</si>
  <si>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</si>
  <si>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</si>
  <si>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</si>
  <si>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</si>
  <si>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</si>
  <si>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</si>
  <si>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</si>
  <si>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</si>
  <si>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</si>
  <si>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</si>
  <si>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</si>
  <si>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</si>
  <si>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</si>
  <si>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</si>
  <si>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</si>
  <si>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</si>
  <si>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</si>
  <si>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</si>
  <si>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</si>
  <si>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</si>
  <si>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</si>
  <si>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</si>
  <si>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</si>
  <si>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</si>
  <si>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</si>
  <si>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</si>
  <si>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</si>
  <si>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</si>
  <si>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</si>
  <si>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</si>
  <si>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</si>
  <si>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</si>
  <si>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</si>
  <si>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</si>
  <si>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</si>
  <si>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</si>
  <si>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</si>
  <si>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</si>
  <si>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</si>
  <si>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</si>
  <si>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</si>
  <si>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</si>
  <si>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</si>
  <si>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</si>
  <si>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</si>
  <si>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</si>
  <si>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</si>
  <si>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</si>
  <si>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</si>
  <si>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</si>
  <si>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</si>
  <si>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</si>
  <si>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</si>
  <si>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</si>
  <si>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</si>
  <si>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</si>
  <si>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</si>
  <si>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</si>
  <si>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</si>
  <si>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</si>
  <si>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</si>
  <si>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</si>
  <si>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</si>
  <si>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</si>
  <si>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</si>
  <si>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</si>
  <si>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</si>
  <si>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</si>
  <si>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</si>
  <si>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</si>
  <si>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</si>
  <si>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</si>
  <si>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</si>
  <si>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</si>
  <si>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</si>
  <si>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</si>
  <si>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</si>
  <si>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</si>
  <si>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</si>
  <si>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</si>
  <si>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</si>
  <si>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</si>
  <si>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</si>
  <si>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</si>
  <si>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</si>
  <si>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</si>
  <si>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</si>
  <si>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</si>
  <si>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</si>
  <si>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</si>
  <si>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</si>
  <si>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</si>
  <si>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</si>
  <si>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</si>
  <si>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</si>
  <si>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</si>
  <si>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</si>
  <si>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</si>
  <si>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</si>
  <si>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</si>
  <si>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</si>
  <si>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</si>
  <si>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</si>
  <si>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</si>
  <si>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</si>
  <si>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</si>
  <si>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</si>
  <si>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</si>
  <si>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</si>
  <si>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</si>
  <si>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</si>
  <si>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</si>
  <si>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</si>
  <si>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</si>
  <si>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</si>
  <si>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</si>
  <si>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</si>
  <si>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</si>
  <si>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</si>
  <si>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</si>
  <si>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</si>
  <si>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</si>
  <si>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</si>
  <si>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</si>
  <si>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</si>
  <si>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</si>
  <si>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</si>
  <si>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</si>
  <si>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</si>
  <si>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</si>
  <si>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</si>
  <si>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</si>
  <si>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</si>
  <si>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</si>
  <si>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</si>
  <si>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</si>
  <si>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</si>
  <si>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</si>
  <si>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</si>
  <si>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</si>
  <si>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</si>
  <si>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</si>
  <si>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</si>
  <si>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</si>
  <si>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</si>
  <si>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</si>
  <si>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</si>
  <si>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</si>
  <si>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</si>
  <si>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</si>
  <si>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</si>
  <si>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</si>
  <si>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</si>
  <si>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</si>
  <si>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</si>
  <si>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</si>
  <si>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</si>
  <si>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</si>
  <si>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</si>
  <si>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</si>
  <si>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</si>
  <si>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</si>
  <si>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</si>
  <si>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</si>
  <si>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</si>
  <si>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</si>
  <si>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</si>
  <si>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</si>
  <si>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</si>
  <si>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</si>
  <si>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</si>
  <si>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</si>
  <si>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</si>
  <si>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</si>
  <si>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</si>
  <si>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</si>
  <si>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</si>
  <si>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</si>
  <si>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</si>
  <si>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</si>
  <si>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</si>
  <si>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</si>
  <si>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</si>
  <si>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</si>
  <si>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</si>
  <si>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</si>
  <si>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</si>
  <si>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</si>
  <si>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</si>
  <si>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</si>
  <si>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</si>
  <si>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</si>
  <si>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</si>
  <si>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</si>
  <si>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</si>
  <si>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</si>
  <si>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</si>
  <si>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</si>
  <si>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</si>
  <si>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</si>
  <si>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</si>
  <si>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</si>
  <si>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</si>
  <si>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</si>
  <si>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</si>
  <si>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</si>
  <si>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</si>
  <si>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</si>
  <si>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</si>
  <si>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</si>
  <si>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</si>
  <si>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</si>
  <si>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</si>
  <si>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</si>
  <si>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</si>
  <si>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</si>
  <si>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</si>
  <si>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</si>
  <si>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</si>
  <si>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</si>
  <si>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</si>
  <si>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</si>
  <si>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</si>
  <si>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</si>
  <si>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</si>
  <si>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</si>
  <si>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</si>
  <si>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</si>
  <si>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</si>
  <si>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</si>
  <si>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</si>
  <si>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</si>
  <si>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</si>
  <si>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</si>
  <si>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</si>
  <si>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</si>
  <si>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</si>
  <si>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</si>
  <si>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</si>
  <si>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</si>
  <si>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</si>
  <si>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</si>
  <si>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</si>
  <si>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</si>
  <si>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</si>
  <si>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</si>
  <si>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</si>
  <si>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</si>
  <si>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</si>
  <si>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</si>
  <si>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</si>
  <si>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</si>
  <si>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</si>
  <si>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</si>
  <si>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</si>
  <si>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</si>
  <si>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</si>
  <si>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</si>
  <si>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</si>
  <si>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</si>
  <si>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</si>
  <si>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</si>
  <si>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</si>
  <si>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</si>
  <si>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</si>
  <si>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</si>
  <si>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</si>
  <si>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</si>
  <si>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</si>
  <si>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</si>
  <si>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</si>
  <si>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</si>
  <si>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</si>
  <si>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</si>
  <si>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</si>
  <si>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</si>
  <si>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</si>
  <si>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</si>
  <si>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</si>
  <si>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</si>
  <si>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</si>
  <si>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</si>
  <si>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</si>
  <si>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</si>
  <si>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</si>
  <si>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</si>
  <si>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</si>
  <si>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</si>
  <si>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</si>
  <si>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</si>
  <si>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</si>
  <si>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</si>
  <si>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</si>
  <si>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</si>
  <si>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</si>
  <si>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</si>
  <si>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</si>
  <si>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</si>
  <si>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</si>
  <si>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</si>
  <si>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</si>
  <si>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</si>
  <si>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</si>
  <si>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</si>
  <si>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</si>
  <si>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</si>
  <si>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</si>
  <si>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</si>
  <si>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</si>
  <si>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</si>
  <si>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</si>
  <si>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</si>
  <si>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</si>
  <si>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</si>
  <si>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</si>
  <si>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</si>
  <si>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</si>
  <si>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</si>
  <si>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</si>
  <si>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</si>
  <si>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</si>
  <si>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</si>
  <si>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</si>
  <si>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</si>
  <si>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</si>
  <si>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</si>
  <si>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</si>
  <si>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</si>
  <si>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</si>
  <si>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</si>
  <si>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</si>
  <si>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</si>
  <si>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</si>
  <si>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</si>
  <si>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</si>
  <si>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</si>
  <si>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</si>
  <si>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</si>
  <si>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</si>
  <si>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</si>
  <si>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</si>
  <si>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</si>
  <si>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</si>
  <si>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</si>
  <si>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</si>
  <si>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</si>
  <si>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</si>
  <si>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</si>
  <si>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</si>
  <si>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</si>
  <si>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</si>
  <si>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</si>
  <si>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</si>
  <si>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</si>
  <si>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</si>
  <si>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</si>
  <si>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</si>
  <si>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</si>
  <si>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</si>
  <si>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</si>
  <si>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</si>
  <si>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</si>
  <si>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</si>
  <si>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</si>
  <si>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</si>
  <si>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</si>
  <si>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</si>
  <si>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</si>
  <si>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</si>
  <si>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</si>
  <si>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</si>
  <si>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</si>
  <si>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</si>
  <si>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</si>
  <si>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</si>
  <si>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</si>
  <si>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</si>
  <si>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</si>
  <si>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</si>
  <si>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</si>
  <si>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</si>
  <si>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</si>
  <si>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</si>
  <si>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</si>
  <si>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</si>
  <si>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</si>
  <si>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</si>
  <si>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</si>
  <si>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</si>
  <si>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</si>
  <si>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</si>
  <si>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</si>
  <si>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</si>
  <si>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</si>
  <si>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</si>
  <si>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</si>
  <si>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</si>
  <si>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</si>
  <si>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</si>
  <si>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</si>
  <si>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</si>
  <si>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</si>
  <si>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</si>
  <si>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</si>
  <si>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</si>
  <si>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</si>
  <si>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</si>
  <si>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</si>
  <si>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</si>
  <si>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</si>
  <si>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</si>
  <si>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</si>
  <si>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</si>
  <si>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</si>
  <si>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</si>
  <si>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</si>
  <si>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</si>
  <si>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</si>
  <si>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</si>
  <si>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</si>
  <si>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</si>
  <si>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</si>
  <si>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</si>
  <si>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</si>
  <si>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</si>
  <si>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</si>
  <si>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</si>
  <si>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</si>
  <si>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</si>
  <si>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</si>
  <si>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</si>
  <si>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</si>
  <si>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</si>
  <si>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</si>
  <si>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</si>
  <si>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</si>
  <si>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</si>
  <si>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</si>
  <si>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</si>
  <si>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</si>
  <si>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</si>
  <si>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</si>
  <si>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</si>
  <si>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</si>
  <si>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</si>
  <si>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</si>
  <si>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</si>
  <si>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</si>
  <si>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</si>
  <si>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</si>
  <si>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</si>
  <si>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</si>
  <si>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</si>
  <si>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</si>
  <si>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</si>
  <si>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</si>
  <si>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</si>
  <si>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</si>
  <si>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</si>
  <si>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</si>
  <si>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</si>
  <si>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</si>
  <si>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</si>
  <si>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</si>
  <si>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</si>
  <si>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</si>
  <si>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</si>
  <si>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</si>
  <si>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</si>
  <si>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</si>
  <si>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</si>
  <si>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</si>
  <si>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</si>
  <si>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</si>
  <si>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</si>
  <si>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</si>
  <si>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</si>
  <si>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</si>
  <si>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</si>
  <si>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</si>
  <si>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</si>
  <si>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</si>
  <si>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</si>
  <si>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</si>
  <si>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</si>
  <si>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</si>
  <si>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</si>
  <si>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</si>
  <si>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</si>
  <si>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</si>
  <si>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</si>
  <si>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</si>
  <si>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</si>
  <si>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</si>
  <si>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</si>
  <si>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</si>
  <si>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</si>
  <si>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</si>
  <si>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</si>
  <si>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</si>
  <si>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</si>
  <si>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</si>
  <si>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</si>
  <si>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</si>
  <si>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</si>
  <si>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</si>
  <si>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</si>
  <si>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</si>
  <si>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</si>
  <si>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</si>
  <si>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</si>
  <si>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</si>
  <si>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</si>
  <si>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</si>
  <si>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</si>
  <si>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</si>
  <si>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</si>
  <si>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</si>
  <si>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</si>
  <si>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</si>
  <si>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</si>
  <si>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</si>
  <si>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</si>
  <si>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</si>
  <si>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</si>
  <si>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</si>
  <si>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</si>
  <si>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</si>
  <si>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</si>
  <si>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</si>
  <si>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</si>
  <si>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</si>
  <si>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</si>
  <si>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</si>
  <si>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</si>
  <si>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</si>
  <si>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</si>
  <si>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</si>
  <si>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</si>
  <si>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</si>
  <si>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</si>
  <si>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</si>
  <si>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</si>
  <si>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</si>
  <si>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</si>
  <si>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</si>
  <si>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</si>
  <si>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</si>
  <si>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</si>
  <si>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</si>
  <si>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</si>
  <si>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</si>
  <si>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</si>
  <si>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</si>
  <si>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</si>
  <si>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</si>
  <si>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</si>
  <si>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</si>
  <si>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</si>
  <si>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</si>
  <si>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</si>
  <si>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</si>
  <si>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</si>
  <si>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</si>
  <si>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</si>
  <si>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</si>
  <si>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</si>
  <si>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</si>
  <si>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</si>
  <si>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</si>
  <si>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</si>
  <si>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</si>
  <si>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</si>
  <si>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</si>
  <si>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</si>
  <si>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</si>
  <si>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</si>
  <si>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</si>
  <si>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</si>
  <si>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</si>
  <si>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</si>
  <si>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</si>
  <si>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</si>
  <si>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</si>
  <si>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</si>
  <si>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</si>
  <si>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</si>
  <si>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</si>
  <si>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</si>
  <si>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</si>
  <si>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</si>
  <si>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</si>
  <si>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</si>
  <si>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</si>
  <si>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</si>
  <si>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</si>
  <si>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</si>
  <si>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</si>
  <si>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</si>
  <si>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</si>
  <si>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</si>
  <si>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</si>
  <si>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</si>
  <si>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</si>
  <si>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</si>
  <si>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</si>
  <si>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</si>
  <si>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</si>
  <si>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</si>
  <si>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</si>
  <si>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</si>
  <si>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</si>
  <si>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</si>
  <si>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</si>
  <si>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</si>
  <si>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</si>
  <si>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</si>
  <si>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</si>
  <si>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</si>
  <si>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</si>
  <si>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</si>
  <si>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</si>
  <si>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</si>
  <si>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</si>
  <si>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</si>
  <si>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</si>
  <si>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</si>
  <si>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</si>
  <si>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</si>
  <si>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</si>
  <si>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</si>
  <si>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</si>
  <si>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</si>
  <si>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</si>
  <si>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</si>
  <si>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</si>
  <si>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</si>
  <si>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</si>
  <si>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</si>
  <si>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</si>
  <si>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</si>
  <si>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</si>
  <si>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</si>
  <si>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</si>
  <si>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</si>
  <si>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</si>
  <si>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</si>
  <si>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</si>
  <si>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</si>
  <si>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</si>
  <si>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</si>
  <si>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</si>
  <si>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</si>
  <si>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</si>
  <si>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</si>
  <si>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</si>
  <si>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</si>
  <si>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</si>
  <si>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</si>
  <si>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</si>
  <si>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</si>
  <si>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</si>
  <si>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</si>
  <si>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</si>
  <si>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</si>
  <si>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</si>
  <si>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</si>
  <si>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</si>
  <si>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</si>
  <si>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</si>
  <si>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</si>
  <si>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</si>
  <si>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</si>
  <si>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</si>
  <si>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</si>
  <si>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</si>
  <si>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</si>
  <si>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</si>
  <si>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</si>
  <si>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</si>
  <si>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</si>
  <si>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</si>
  <si>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</si>
  <si>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</si>
  <si>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</si>
  <si>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</si>
  <si>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</si>
  <si>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</si>
  <si>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</si>
  <si>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</si>
  <si>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</si>
  <si>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</si>
  <si>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</si>
  <si>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</si>
  <si>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</si>
  <si>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</si>
  <si>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</si>
  <si>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</si>
  <si>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</si>
  <si>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</si>
  <si>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</si>
  <si>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</si>
  <si>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</si>
  <si>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</si>
  <si>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</si>
  <si>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</si>
  <si>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</si>
  <si>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</si>
  <si>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</si>
  <si>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</si>
  <si>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</si>
  <si>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</si>
  <si>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</si>
  <si>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</si>
  <si>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</si>
  <si>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</si>
  <si>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</si>
  <si>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</si>
  <si>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</si>
  <si>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</si>
  <si>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</si>
  <si>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</si>
  <si>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</si>
  <si>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</si>
  <si>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</si>
  <si>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</si>
  <si>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</si>
  <si>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</si>
  <si>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</si>
  <si>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</si>
  <si>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</si>
  <si>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</si>
  <si>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</si>
  <si>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</si>
  <si>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</si>
  <si>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</si>
  <si>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</si>
  <si>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</si>
  <si>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</si>
  <si>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</si>
  <si>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</si>
  <si>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</si>
  <si>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</si>
  <si>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</si>
  <si>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</si>
  <si>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</si>
  <si>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</si>
  <si>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</si>
  <si>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</si>
  <si>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</si>
  <si>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</si>
  <si>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</si>
  <si>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</si>
  <si>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</si>
  <si>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</si>
  <si>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</si>
  <si>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</si>
  <si>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</si>
  <si>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</si>
  <si>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</si>
  <si>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</si>
  <si>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</si>
  <si>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</si>
  <si>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</si>
  <si>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</si>
  <si>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</si>
  <si>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</si>
  <si>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</si>
  <si>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</si>
  <si>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</si>
  <si>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</si>
  <si>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</si>
  <si>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</si>
  <si>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</si>
  <si>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</si>
  <si>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</si>
  <si>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</si>
  <si>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</si>
  <si>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</si>
  <si>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</si>
  <si>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</si>
  <si>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</si>
  <si>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</si>
  <si>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</si>
  <si>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</si>
  <si>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</si>
  <si>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</si>
  <si>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</si>
  <si>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</si>
  <si>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</si>
  <si>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</si>
  <si>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</si>
  <si>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</si>
  <si>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</si>
  <si>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</si>
  <si>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</si>
  <si>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</si>
  <si>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</si>
  <si>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</si>
  <si>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</si>
  <si>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</si>
  <si>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</si>
  <si>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</si>
  <si>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</si>
  <si>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</si>
  <si>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</si>
  <si>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</si>
  <si>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</si>
  <si>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</si>
  <si>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</si>
  <si>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</si>
  <si>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</si>
  <si>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</si>
  <si>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</si>
  <si>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</si>
  <si>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</si>
  <si>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</si>
  <si>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</si>
  <si>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</si>
  <si>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</si>
  <si>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</si>
  <si>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</si>
  <si>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</si>
  <si>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</si>
  <si>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</si>
  <si>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</si>
  <si>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</si>
  <si>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</si>
  <si>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</si>
  <si>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</si>
  <si>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</si>
  <si>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</si>
  <si>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</si>
  <si>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</si>
  <si>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</si>
  <si>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</si>
  <si>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</si>
  <si>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</si>
  <si>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</si>
  <si>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</si>
  <si>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</si>
  <si>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</si>
  <si>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</si>
  <si>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</si>
  <si>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</si>
  <si>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</si>
  <si>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</si>
  <si>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</si>
  <si>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</si>
  <si>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</si>
  <si>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</si>
  <si>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</si>
  <si>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</si>
  <si>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</si>
  <si>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</si>
  <si>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</si>
  <si>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</si>
  <si>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</si>
  <si>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</si>
  <si>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</si>
  <si>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</si>
  <si>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</si>
  <si>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</si>
  <si>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</si>
  <si>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</si>
  <si>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</si>
  <si>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</si>
  <si>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</si>
  <si>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</si>
  <si>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</si>
  <si>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</si>
  <si>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</si>
  <si>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</si>
  <si>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</si>
  <si>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</si>
  <si>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</si>
  <si>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</si>
  <si>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</si>
  <si>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</si>
  <si>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</si>
  <si>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</si>
  <si>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</si>
  <si>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</si>
  <si>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</si>
  <si>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</si>
  <si>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</si>
  <si>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</si>
  <si>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</si>
  <si>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</si>
  <si>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</si>
  <si>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</si>
  <si>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</si>
  <si>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</si>
  <si>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</si>
  <si>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</si>
  <si>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</si>
  <si>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</si>
  <si>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</si>
  <si>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</si>
  <si>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</si>
  <si>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</si>
  <si>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</si>
  <si>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</si>
  <si>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</si>
  <si>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</si>
  <si>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</si>
  <si>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</si>
  <si>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</si>
  <si>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</si>
  <si>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</si>
  <si>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</si>
  <si>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</si>
  <si>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</si>
  <si>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</si>
  <si>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</si>
  <si>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</si>
  <si>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</si>
  <si>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</si>
  <si>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</si>
  <si>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</si>
  <si>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</si>
  <si>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</si>
  <si>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</si>
  <si>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</si>
  <si>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</si>
  <si>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</si>
  <si>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</si>
  <si>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</si>
  <si>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</si>
  <si>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</si>
  <si>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</si>
  <si>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</si>
  <si>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</si>
  <si>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</si>
  <si>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</si>
  <si>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</si>
  <si>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</si>
  <si>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</si>
  <si>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</si>
  <si>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</si>
  <si>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</si>
  <si>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</si>
  <si>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</si>
  <si>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</si>
  <si>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</si>
  <si>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</si>
  <si>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</si>
  <si>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</si>
  <si>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</si>
  <si>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</si>
  <si>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</si>
  <si>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</si>
  <si>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</si>
  <si>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</si>
  <si>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</si>
  <si>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</si>
  <si>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</si>
  <si>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</si>
  <si>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</si>
  <si>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</si>
  <si>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</si>
  <si>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</si>
  <si>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</si>
  <si>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</si>
  <si>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</si>
  <si>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</si>
  <si>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</si>
  <si>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</si>
  <si>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</si>
  <si>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</si>
  <si>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</si>
  <si>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</si>
  <si>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</si>
  <si>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</si>
  <si>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</si>
  <si>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</si>
  <si>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</si>
  <si>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</si>
  <si>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</si>
  <si>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</si>
  <si>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</si>
  <si>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</si>
  <si>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</si>
  <si>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</si>
  <si>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</si>
  <si>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</si>
  <si>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</si>
  <si>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</si>
  <si>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</si>
  <si>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</si>
  <si>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</si>
  <si>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</si>
  <si>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</si>
  <si>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</si>
  <si>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</si>
  <si>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</si>
  <si>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</si>
  <si>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</si>
  <si>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</si>
  <si>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</si>
  <si>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</si>
  <si>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</si>
  <si>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</si>
  <si>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</si>
  <si>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</si>
  <si>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</si>
  <si>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</si>
  <si>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</si>
  <si>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</si>
  <si>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</si>
  <si>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</si>
  <si>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</si>
  <si>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</si>
  <si>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</si>
  <si>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</si>
  <si>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</si>
  <si>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</si>
  <si>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</si>
  <si>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</si>
  <si>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</si>
  <si>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</si>
  <si>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</si>
  <si>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</si>
  <si>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</si>
  <si>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</si>
  <si>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</si>
  <si>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</si>
  <si>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</si>
  <si>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</si>
  <si>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</si>
  <si>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</si>
  <si>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</si>
  <si>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</si>
  <si>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</si>
  <si>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</si>
  <si>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</si>
  <si>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</si>
  <si>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</si>
  <si>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</si>
  <si>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</si>
  <si>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</si>
  <si>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</si>
  <si>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</si>
  <si>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</si>
  <si>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</si>
  <si>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</si>
  <si>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</si>
  <si>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</si>
  <si>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</si>
  <si>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</si>
  <si>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</si>
  <si>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</si>
  <si>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</si>
  <si>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</si>
  <si>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</si>
  <si>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</si>
  <si>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</si>
  <si>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</si>
  <si>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</si>
  <si>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</si>
  <si>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</si>
  <si>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</si>
  <si>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</si>
  <si>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</si>
  <si>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</si>
  <si>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</si>
  <si>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</si>
  <si>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</si>
  <si>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</si>
  <si>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</si>
  <si>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</si>
  <si>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</si>
  <si>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</si>
  <si>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</si>
  <si>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</si>
  <si>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</si>
  <si>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</si>
  <si>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</si>
  <si>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</si>
  <si>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</si>
  <si>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</si>
  <si>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</si>
  <si>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</si>
  <si>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</si>
  <si>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</si>
  <si>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</si>
  <si>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</si>
  <si>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</si>
  <si>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</si>
  <si>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</si>
  <si>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</si>
  <si>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</si>
  <si>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</si>
  <si>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</si>
  <si>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</si>
  <si>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</si>
  <si>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</si>
  <si>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</si>
  <si>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</si>
  <si>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</si>
  <si>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</si>
  <si>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</si>
  <si>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</si>
  <si>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</si>
  <si>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</si>
  <si>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</si>
  <si>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</si>
  <si>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</si>
  <si>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</si>
  <si>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</si>
  <si>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</si>
  <si>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</si>
  <si>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</si>
  <si>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</si>
  <si>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</si>
  <si>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</si>
  <si>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</si>
  <si>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</si>
  <si>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</si>
  <si>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</si>
  <si>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</si>
  <si>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</si>
  <si>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</si>
  <si>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</si>
  <si>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</si>
  <si>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</si>
  <si>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</si>
  <si>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</si>
  <si>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</si>
  <si>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</si>
  <si>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</si>
  <si>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</si>
  <si>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</si>
  <si>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</si>
  <si>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</si>
  <si>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</si>
  <si>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</si>
  <si>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</si>
  <si>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</si>
  <si>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</si>
  <si>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</si>
  <si>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</si>
  <si>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</si>
  <si>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</si>
  <si>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</si>
  <si>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</si>
  <si>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</si>
  <si>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</si>
  <si>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</si>
  <si>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</si>
  <si>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</si>
  <si>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</si>
  <si>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</si>
  <si>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</si>
  <si>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</si>
  <si>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</si>
  <si>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</si>
  <si>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</si>
  <si>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</si>
  <si>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</si>
  <si>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</si>
  <si>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</si>
  <si>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</si>
  <si>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</si>
  <si>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</si>
  <si>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</si>
  <si>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</si>
  <si>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</si>
  <si>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</si>
  <si>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</si>
  <si>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</si>
  <si>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</si>
  <si>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</si>
  <si>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</si>
  <si>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</si>
  <si>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</si>
  <si>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</si>
  <si>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</si>
  <si>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</si>
  <si>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</si>
  <si>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</si>
  <si>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</si>
  <si>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</si>
  <si>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</si>
  <si>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</si>
  <si>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</si>
  <si>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</si>
  <si>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</si>
  <si>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</si>
  <si>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</si>
  <si>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</si>
  <si>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</si>
  <si>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</si>
  <si>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</si>
  <si>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</si>
  <si>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</si>
  <si>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</si>
  <si>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</si>
  <si>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</si>
  <si>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</si>
  <si>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</si>
  <si>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</si>
  <si>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</si>
  <si>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</si>
  <si>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</si>
  <si>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</si>
  <si>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</si>
  <si>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</si>
  <si>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</si>
  <si>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</si>
  <si>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</si>
  <si>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</si>
  <si>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</si>
  <si>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</si>
  <si>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</si>
  <si>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</si>
  <si>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</si>
  <si>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</si>
  <si>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</si>
  <si>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</si>
  <si>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</si>
  <si>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</si>
  <si>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</si>
  <si>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</si>
  <si>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</si>
  <si>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</si>
  <si>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</si>
  <si>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</si>
  <si>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</si>
  <si>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</si>
  <si>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</si>
  <si>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</si>
  <si>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</si>
  <si>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</si>
  <si>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</si>
  <si>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</si>
  <si>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</si>
  <si>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</si>
  <si>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</si>
  <si>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</si>
  <si>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</si>
  <si>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</si>
  <si>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</si>
  <si>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</si>
  <si>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</si>
  <si>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</si>
  <si>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</si>
  <si>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</si>
  <si>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</si>
  <si>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</si>
  <si>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</si>
  <si>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</si>
  <si>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</si>
  <si>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</si>
  <si>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</si>
  <si>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</si>
  <si>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</si>
  <si>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</si>
  <si>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</si>
  <si>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</si>
  <si>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</si>
  <si>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</si>
  <si>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</si>
  <si>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</si>
  <si>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</si>
  <si>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</si>
  <si>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</si>
  <si>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</si>
  <si>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</si>
  <si>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</si>
  <si>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</si>
  <si>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</si>
  <si>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</si>
  <si>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</si>
  <si>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</si>
  <si>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</si>
  <si>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</si>
  <si>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</si>
  <si>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</si>
  <si>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</si>
  <si>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</si>
  <si>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</si>
  <si>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</si>
  <si>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</si>
  <si>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</si>
  <si>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</si>
  <si>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</si>
  <si>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</si>
  <si>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</si>
  <si>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</si>
  <si>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</si>
  <si>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</si>
  <si>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</si>
  <si>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</si>
  <si>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</si>
  <si>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</si>
  <si>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</si>
  <si>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</si>
  <si>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</si>
  <si>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</si>
  <si>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</si>
  <si>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</si>
  <si>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</si>
  <si>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</si>
  <si>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</si>
  <si>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</si>
  <si>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</si>
  <si>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</si>
  <si>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</si>
  <si>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</si>
  <si>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</si>
  <si>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</si>
  <si>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</si>
  <si>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</si>
  <si>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</si>
  <si>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</si>
  <si>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</si>
  <si>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</si>
  <si>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</si>
  <si>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</si>
  <si>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</si>
  <si>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</si>
  <si>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</si>
  <si>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</si>
  <si>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</si>
  <si>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</si>
  <si>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</si>
  <si>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</si>
  <si>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</si>
  <si>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</si>
  <si>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</si>
  <si>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</si>
  <si>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</si>
  <si>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</si>
  <si>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</si>
  <si>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</si>
  <si>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</si>
  <si>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</si>
  <si>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</si>
  <si>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</si>
  <si>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</si>
  <si>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</si>
  <si>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</si>
  <si>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</si>
  <si>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</si>
  <si>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</si>
  <si>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</si>
  <si>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</si>
  <si>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</si>
  <si>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</si>
  <si>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</si>
  <si>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</si>
  <si>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</si>
  <si>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</si>
  <si>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</si>
  <si>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</si>
  <si>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</si>
  <si>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</si>
  <si>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</si>
  <si>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</si>
  <si>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</si>
  <si>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</si>
  <si>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</si>
  <si>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</si>
  <si>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</si>
  <si>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</si>
  <si>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</si>
  <si>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</si>
  <si>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</si>
  <si>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</si>
  <si>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</si>
  <si>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</si>
  <si>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</si>
  <si>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</si>
  <si>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</si>
  <si>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</si>
  <si>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</si>
  <si>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</si>
  <si>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</si>
  <si>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</si>
  <si>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</si>
  <si>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</si>
  <si>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</si>
  <si>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</si>
  <si>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</si>
  <si>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</si>
  <si>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</si>
  <si>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</si>
  <si>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</si>
  <si>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</si>
  <si>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</si>
  <si>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</si>
  <si>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</si>
  <si>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</si>
  <si>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</si>
  <si>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</si>
  <si>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</si>
  <si>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</si>
  <si>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</si>
  <si>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</si>
  <si>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</si>
  <si>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</si>
  <si>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</si>
  <si>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</si>
  <si>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</si>
  <si>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</si>
  <si>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</si>
  <si>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</si>
  <si>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</si>
  <si>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</si>
  <si>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</si>
  <si>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</si>
  <si>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</si>
  <si>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</si>
  <si>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</si>
  <si>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</si>
  <si>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</si>
  <si>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</si>
  <si>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</si>
  <si>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</si>
  <si>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</si>
  <si>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</si>
  <si>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</si>
  <si>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</si>
  <si>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</si>
  <si>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</si>
  <si>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</si>
  <si>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</si>
  <si>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</si>
  <si>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</si>
  <si>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</si>
  <si>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</si>
  <si>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</si>
  <si>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</si>
  <si>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</si>
  <si>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</si>
  <si>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</si>
  <si>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</si>
  <si>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</si>
  <si>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</si>
  <si>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</si>
  <si>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</si>
  <si>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</si>
  <si>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</si>
  <si>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</si>
  <si>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</si>
  <si>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</si>
  <si>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</si>
  <si>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</si>
  <si>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</si>
  <si>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</si>
  <si>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</si>
  <si>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</si>
  <si>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</si>
  <si>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</si>
  <si>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</si>
  <si>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</si>
  <si>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</si>
  <si>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</si>
  <si>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</si>
  <si>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</si>
  <si>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</si>
  <si>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</si>
  <si>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</si>
  <si>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</si>
  <si>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</si>
  <si>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</si>
  <si>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</si>
  <si>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</si>
  <si>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</si>
  <si>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</si>
  <si>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</si>
  <si>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</si>
  <si>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</si>
  <si>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</si>
  <si>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</si>
  <si>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</si>
  <si>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</si>
  <si>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</si>
  <si>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</si>
  <si>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</si>
  <si>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</si>
  <si>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</si>
  <si>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</si>
  <si>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</si>
  <si>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</si>
  <si>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</si>
  <si>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</si>
  <si>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</si>
  <si>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</si>
  <si>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</si>
  <si>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</si>
  <si>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</si>
  <si>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</si>
  <si>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</si>
  <si>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</si>
  <si>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</si>
  <si>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</si>
  <si>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</si>
  <si>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</si>
  <si>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</si>
  <si>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</si>
  <si>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</si>
  <si>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</si>
  <si>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</si>
  <si>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</si>
  <si>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</si>
  <si>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</si>
  <si>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</si>
  <si>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</si>
  <si>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</si>
  <si>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</si>
  <si>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</si>
  <si>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</si>
  <si>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</si>
  <si>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</si>
  <si>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</si>
  <si>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</si>
  <si>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</si>
  <si>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</si>
  <si>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</si>
  <si>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</si>
  <si>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</si>
  <si>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</si>
  <si>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</si>
  <si>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</si>
  <si>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</si>
  <si>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</si>
  <si>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</si>
  <si>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</si>
  <si>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</si>
  <si>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</si>
  <si>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</si>
  <si>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</si>
  <si>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</si>
  <si>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</si>
  <si>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</si>
  <si>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</si>
  <si>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</si>
  <si>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</si>
  <si>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</si>
  <si>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</si>
  <si>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</si>
  <si>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</si>
  <si>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</si>
  <si>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</si>
  <si>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</si>
  <si>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</si>
  <si>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</si>
  <si>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</si>
  <si>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</si>
  <si>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</si>
  <si>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</si>
  <si>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</si>
  <si>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</si>
  <si>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</si>
  <si>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</si>
  <si>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</si>
  <si>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</si>
  <si>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</si>
  <si>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</si>
  <si>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</si>
  <si>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</si>
  <si>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</si>
  <si>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</si>
  <si>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</si>
  <si>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</si>
  <si>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</si>
  <si>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</si>
  <si>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</si>
  <si>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</si>
  <si>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</si>
  <si>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</si>
  <si>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</si>
  <si>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</si>
  <si>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</si>
  <si>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</si>
  <si>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</si>
  <si>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</si>
  <si>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</si>
  <si>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</si>
  <si>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</si>
  <si>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</si>
  <si>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</si>
  <si>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</si>
  <si>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</si>
  <si>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</si>
  <si>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</si>
  <si>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</si>
  <si>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</si>
  <si>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</si>
  <si>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</si>
  <si>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</si>
  <si>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</si>
  <si>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</si>
  <si>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</si>
  <si>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</si>
  <si>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</si>
  <si>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</si>
  <si>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</si>
  <si>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</si>
  <si>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</si>
  <si>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</si>
  <si>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</si>
  <si>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</si>
  <si>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</si>
  <si>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</si>
  <si>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</si>
  <si>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</si>
  <si>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</si>
  <si>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</si>
  <si>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</si>
  <si>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</si>
  <si>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</si>
  <si>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</si>
  <si>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</si>
  <si>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</si>
  <si>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</si>
  <si>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</si>
  <si>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</si>
  <si>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</si>
  <si>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</si>
  <si>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</si>
  <si>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</si>
  <si>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</si>
  <si>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</si>
  <si>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</si>
  <si>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</si>
  <si>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</si>
  <si>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</si>
  <si>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</si>
  <si>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</si>
  <si>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</si>
  <si>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</si>
  <si>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</si>
  <si>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</si>
  <si>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</si>
  <si>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</si>
  <si>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</si>
  <si>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</si>
  <si>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</si>
  <si>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</si>
  <si>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</si>
  <si>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</si>
  <si>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</si>
  <si>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</si>
  <si>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</si>
  <si>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</si>
  <si>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</si>
  <si>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</si>
  <si>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</si>
  <si>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</si>
  <si>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</si>
  <si>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</si>
  <si>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</si>
  <si>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</si>
  <si>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</si>
  <si>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</si>
  <si>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</si>
  <si>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</si>
  <si>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</si>
  <si>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</si>
  <si>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</si>
  <si>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</si>
  <si>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</si>
  <si>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</si>
  <si>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</si>
  <si>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</si>
  <si>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</si>
  <si>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</si>
  <si>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</si>
  <si>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</si>
  <si>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</si>
  <si>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</si>
  <si>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</si>
  <si>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</si>
  <si>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</si>
  <si>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</si>
  <si>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</si>
  <si>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</si>
  <si>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</si>
  <si>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</si>
  <si>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</si>
  <si>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</si>
  <si>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</si>
  <si>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</si>
  <si>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</si>
  <si>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</si>
  <si>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</si>
  <si>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</si>
  <si>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</si>
  <si>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</si>
  <si>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</si>
  <si>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</si>
  <si>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</si>
  <si>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</si>
  <si>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</si>
  <si>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</si>
  <si>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</si>
  <si>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</si>
  <si>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</si>
  <si>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</si>
  <si>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</si>
  <si>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</si>
  <si>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</si>
  <si>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</si>
  <si>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</si>
  <si>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</si>
  <si>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</si>
  <si>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</si>
  <si>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</si>
  <si>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</si>
  <si>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</si>
  <si>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</si>
  <si>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</si>
  <si>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</si>
  <si>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</si>
  <si>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</si>
  <si>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</si>
  <si>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</si>
  <si>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</si>
  <si>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</si>
  <si>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</si>
  <si>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</si>
  <si>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</si>
  <si>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</si>
  <si>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</si>
  <si>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</si>
  <si>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</si>
  <si>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</si>
  <si>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</si>
  <si>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</si>
  <si>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</si>
  <si>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</si>
  <si>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</si>
  <si>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</si>
  <si>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</si>
  <si>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</si>
  <si>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</si>
  <si>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</si>
  <si>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</si>
  <si>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</si>
  <si>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</si>
  <si>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</si>
  <si>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</si>
  <si>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</si>
  <si>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</si>
  <si>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</si>
  <si>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</si>
  <si>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</si>
  <si>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</si>
  <si>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</si>
  <si>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</si>
  <si>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</si>
  <si>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</si>
  <si>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</si>
  <si>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</si>
  <si>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</si>
  <si>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</si>
  <si>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</si>
  <si>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</si>
  <si>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</si>
  <si>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</si>
  <si>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</si>
  <si>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</si>
  <si>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</si>
  <si>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</si>
  <si>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</si>
  <si>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</si>
  <si>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</si>
  <si>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</si>
  <si>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</si>
  <si>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</si>
  <si>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</si>
  <si>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</si>
  <si>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</si>
  <si>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</si>
  <si>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</si>
  <si>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</si>
  <si>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</si>
  <si>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</si>
  <si>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</si>
  <si>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</si>
  <si>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</si>
  <si>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</si>
  <si>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</si>
  <si>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</si>
  <si>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</si>
  <si>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</si>
  <si>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</si>
  <si>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</si>
  <si>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</si>
  <si>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</si>
  <si>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</si>
  <si>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</si>
  <si>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</si>
  <si>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</si>
  <si>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</si>
  <si>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</si>
  <si>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</si>
  <si>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</si>
  <si>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</si>
  <si>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</si>
  <si>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</si>
  <si>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</si>
  <si>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</si>
  <si>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</si>
  <si>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</si>
  <si>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</si>
  <si>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</si>
  <si>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</si>
  <si>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</si>
  <si>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</si>
  <si>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</si>
  <si>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</si>
  <si>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</si>
  <si>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</si>
  <si>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</si>
  <si>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</si>
  <si>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</si>
  <si>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</si>
  <si>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</si>
  <si>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</si>
  <si>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</si>
  <si>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</si>
  <si>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</si>
  <si>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</si>
  <si>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</si>
  <si>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</si>
  <si>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</si>
  <si>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</si>
  <si>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</si>
  <si>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</si>
  <si>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</si>
  <si>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</si>
  <si>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</si>
  <si>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</si>
  <si>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</si>
  <si>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</si>
  <si>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</si>
  <si>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</si>
  <si>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</si>
  <si>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</si>
  <si>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</si>
  <si>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</si>
  <si>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</si>
  <si>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</si>
  <si>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</si>
  <si>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</si>
  <si>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</si>
  <si>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</si>
  <si>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</si>
  <si>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</si>
  <si>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</si>
  <si>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</si>
  <si>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</si>
  <si>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</si>
  <si>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</si>
  <si>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</si>
  <si>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</si>
  <si>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</si>
  <si>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</si>
  <si>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</si>
  <si>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</si>
  <si>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</si>
  <si>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</si>
  <si>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</si>
  <si>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</si>
  <si>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</si>
  <si>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</si>
  <si>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</si>
  <si>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</si>
  <si>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</si>
  <si>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</si>
  <si>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</si>
  <si>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</si>
  <si>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</si>
  <si>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</si>
  <si>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</si>
  <si>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</si>
  <si>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</si>
  <si>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</si>
  <si>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</si>
  <si>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</si>
  <si>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</si>
  <si>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</si>
  <si>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</si>
  <si>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</si>
  <si>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</si>
  <si>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</si>
  <si>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</si>
  <si>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</si>
  <si>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</si>
  <si>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</si>
  <si>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</si>
  <si>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</si>
  <si>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</si>
  <si>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</si>
  <si>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</si>
  <si>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</si>
  <si>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</si>
  <si>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</si>
  <si>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</si>
  <si>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</si>
  <si>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</si>
  <si>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</si>
  <si>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</si>
  <si>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</si>
  <si>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</si>
  <si>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</si>
  <si>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</si>
  <si>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</si>
  <si>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</si>
  <si>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</si>
  <si>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</si>
  <si>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</si>
  <si>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</si>
  <si>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</si>
  <si>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</si>
  <si>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</si>
  <si>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</si>
  <si>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</si>
  <si>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</si>
  <si>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</si>
  <si>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</si>
  <si>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</si>
  <si>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</si>
  <si>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</si>
  <si>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</si>
  <si>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</si>
  <si>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</si>
  <si>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</si>
  <si>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</si>
  <si>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</si>
  <si>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</si>
  <si>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</si>
  <si>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</si>
  <si>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</si>
  <si>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</si>
  <si>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</si>
  <si>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</si>
  <si>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</si>
  <si>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</si>
  <si>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</si>
  <si>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</si>
  <si>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</si>
  <si>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</si>
  <si>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</si>
  <si>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</si>
  <si>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</si>
  <si>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</si>
  <si>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</si>
  <si>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</si>
  <si>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</si>
  <si>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</si>
  <si>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</si>
  <si>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</si>
  <si>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</si>
  <si>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</si>
  <si>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</si>
  <si>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</si>
  <si>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</si>
  <si>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</si>
  <si>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</si>
  <si>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</si>
  <si>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</si>
  <si>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</si>
  <si>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</si>
  <si>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</si>
  <si>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</si>
  <si>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</si>
  <si>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</si>
  <si>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</si>
  <si>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</si>
  <si>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</si>
  <si>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</si>
  <si>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</si>
  <si>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</si>
  <si>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</si>
  <si>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</si>
  <si>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</si>
  <si>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</si>
  <si>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</si>
  <si>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</si>
  <si>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</si>
  <si>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</si>
  <si>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</si>
  <si>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</si>
  <si>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</si>
  <si>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</si>
  <si>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</si>
  <si>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</si>
  <si>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</si>
  <si>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</si>
  <si>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</si>
  <si>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</si>
  <si>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</si>
  <si>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</si>
  <si>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</si>
  <si>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</si>
  <si>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</si>
  <si>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</si>
  <si>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</si>
  <si>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</si>
  <si>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</si>
  <si>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</si>
  <si>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</si>
  <si>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</si>
  <si>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</si>
  <si>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</si>
  <si>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</si>
  <si>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</si>
  <si>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</si>
  <si>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</si>
  <si>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</si>
  <si>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</si>
  <si>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</si>
  <si>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</si>
  <si>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</si>
  <si>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</si>
  <si>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</si>
  <si>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</si>
  <si>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</si>
  <si>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</si>
  <si>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</si>
  <si>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</si>
  <si>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</si>
  <si>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</si>
  <si>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</si>
  <si>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</si>
  <si>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</si>
  <si>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</si>
  <si>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</si>
  <si>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</si>
  <si>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</si>
  <si>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</si>
  <si>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</si>
  <si>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</si>
  <si>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</si>
  <si>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</si>
  <si>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</si>
  <si>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</si>
  <si>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</si>
  <si>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</si>
  <si>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</si>
  <si>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</si>
  <si>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</si>
  <si>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</si>
  <si>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</si>
  <si>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</si>
  <si>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</si>
  <si>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</si>
  <si>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</si>
  <si>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</si>
  <si>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</si>
  <si>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</si>
  <si>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</si>
  <si>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</si>
  <si>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</si>
  <si>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</si>
  <si>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</si>
  <si>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</si>
  <si>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</si>
  <si>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</si>
  <si>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</si>
  <si>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</si>
  <si>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</si>
  <si>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</si>
  <si>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</si>
  <si>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</si>
  <si>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</si>
  <si>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</si>
  <si>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</si>
  <si>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</si>
  <si>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</si>
  <si>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</si>
  <si>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</si>
  <si>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</si>
  <si>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</si>
  <si>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</si>
  <si>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</si>
  <si>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</si>
  <si>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</si>
  <si>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</si>
  <si>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</si>
  <si>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</si>
  <si>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</si>
  <si>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</si>
  <si>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</si>
  <si>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</si>
  <si>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</si>
  <si>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</si>
  <si>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</si>
  <si>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</si>
  <si>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</si>
  <si>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</si>
  <si>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</si>
  <si>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</si>
  <si>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</si>
  <si>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</si>
  <si>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</si>
  <si>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</si>
  <si>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</si>
  <si>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</si>
  <si>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</si>
  <si>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</si>
  <si>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</si>
  <si>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</si>
  <si>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</si>
  <si>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</si>
  <si>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</si>
  <si>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</si>
  <si>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</si>
  <si>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</si>
  <si>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</si>
  <si>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</si>
  <si>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</si>
  <si>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</si>
  <si>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</si>
  <si>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</si>
  <si>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</si>
  <si>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</si>
  <si>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</si>
  <si>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</si>
  <si>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</si>
  <si>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</si>
  <si>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</si>
  <si>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</si>
  <si>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</si>
  <si>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</si>
  <si>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</si>
  <si>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</si>
  <si>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</si>
  <si>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</si>
  <si>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</si>
  <si>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</si>
  <si>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</si>
  <si>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</si>
  <si>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</si>
  <si>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</si>
  <si>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</si>
  <si>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</si>
  <si>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</si>
  <si>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</si>
  <si>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</si>
  <si>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</si>
  <si>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</si>
  <si>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</si>
  <si>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</si>
  <si>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</si>
  <si>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</si>
  <si>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</si>
  <si>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</si>
  <si>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</si>
  <si>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</si>
  <si>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</si>
  <si>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</si>
  <si>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</si>
  <si>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</si>
  <si>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</si>
  <si>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</si>
  <si>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</si>
  <si>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</si>
  <si>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</si>
  <si>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</si>
  <si>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</si>
  <si>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</si>
  <si>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</si>
  <si>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</si>
  <si>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</si>
  <si>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</si>
  <si>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</si>
  <si>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</si>
  <si>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</si>
  <si>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</si>
  <si>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</si>
  <si>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</si>
  <si>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</si>
  <si>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</si>
  <si>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</si>
  <si>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</si>
  <si>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</si>
  <si>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</si>
  <si>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</si>
  <si>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</si>
  <si>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</si>
  <si>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</si>
  <si>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</si>
  <si>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</si>
  <si>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</si>
  <si>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</si>
  <si>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</si>
  <si>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</si>
  <si>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</si>
  <si>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</si>
  <si>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</si>
  <si>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</si>
  <si>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</si>
  <si>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</si>
  <si>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</si>
  <si>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</si>
  <si>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</si>
  <si>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</si>
  <si>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</si>
  <si>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</si>
  <si>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</si>
  <si>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</si>
  <si>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</si>
  <si>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</si>
  <si>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</si>
  <si>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</si>
  <si>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</si>
  <si>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</si>
  <si>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</si>
  <si>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</si>
  <si>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</si>
  <si>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</si>
  <si>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</si>
  <si>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</si>
  <si>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</si>
  <si>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</si>
  <si>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</si>
  <si>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</si>
  <si>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</si>
  <si>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</si>
  <si>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</si>
  <si>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</si>
  <si>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</si>
  <si>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</si>
  <si>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</si>
  <si>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</si>
  <si>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</si>
  <si>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</si>
  <si>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</si>
  <si>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</si>
  <si>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</si>
  <si>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</si>
  <si>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</si>
  <si>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</si>
  <si>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</si>
  <si>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</si>
  <si>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</si>
  <si>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</si>
  <si>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</si>
  <si>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</si>
  <si>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</si>
  <si>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</si>
  <si>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</si>
  <si>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</si>
  <si>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</si>
  <si>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</si>
  <si>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</si>
  <si>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</si>
  <si>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</si>
  <si>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</si>
  <si>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</si>
  <si>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</si>
  <si>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</si>
  <si>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</si>
  <si>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</si>
  <si>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</si>
  <si>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</si>
  <si>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</si>
  <si>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</si>
  <si>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</si>
  <si>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</si>
  <si>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</si>
  <si>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</si>
  <si>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</si>
  <si>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</si>
  <si>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</si>
  <si>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</si>
  <si>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</si>
  <si>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</si>
  <si>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</si>
  <si>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</si>
  <si>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</si>
  <si>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</si>
  <si>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</si>
  <si>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</si>
  <si>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</si>
  <si>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</si>
  <si>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</si>
  <si>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</si>
  <si>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</si>
  <si>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</si>
  <si>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</si>
  <si>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</si>
  <si>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</si>
  <si>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</si>
  <si>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</si>
  <si>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</si>
  <si>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</si>
  <si>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</si>
  <si>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</si>
  <si>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</si>
  <si>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</si>
  <si>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</si>
  <si>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</si>
  <si>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</si>
  <si>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</si>
  <si>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</si>
  <si>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</si>
  <si>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</si>
  <si>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</si>
  <si>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</si>
  <si>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</si>
  <si>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</si>
  <si>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</si>
  <si>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</si>
  <si>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</si>
  <si>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</si>
  <si>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</si>
  <si>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</si>
  <si>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</si>
  <si>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</si>
  <si>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</si>
  <si>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</si>
  <si>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</si>
  <si>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</si>
  <si>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</si>
  <si>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</si>
  <si>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</si>
  <si>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</si>
  <si>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</si>
  <si>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</si>
  <si>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</si>
  <si>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</si>
  <si>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</si>
  <si>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</si>
  <si>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</si>
  <si>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</si>
  <si>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</si>
  <si>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</si>
  <si>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</si>
  <si>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</si>
  <si>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</si>
  <si>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</si>
  <si>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</si>
  <si>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</si>
  <si>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</si>
  <si>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</si>
  <si>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</si>
  <si>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</si>
  <si>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</si>
  <si>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</si>
  <si>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</si>
  <si>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</si>
  <si>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</si>
  <si>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</si>
  <si>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</si>
  <si>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</si>
  <si>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</si>
  <si>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</si>
  <si>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</si>
  <si>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</si>
  <si>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</si>
  <si>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</si>
  <si>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</si>
  <si>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</si>
  <si>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</si>
  <si>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</si>
  <si>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</si>
  <si>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</si>
  <si>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</si>
  <si>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</si>
  <si>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</si>
  <si>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</si>
  <si>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</si>
  <si>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</si>
  <si>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</si>
  <si>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</si>
  <si>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</si>
  <si>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</si>
  <si>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</si>
  <si>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</si>
  <si>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</si>
  <si>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</si>
  <si>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</si>
  <si>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</si>
  <si>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</si>
  <si>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</si>
  <si>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</si>
  <si>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</si>
  <si>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</si>
  <si>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</si>
  <si>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</si>
  <si>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</si>
  <si>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</si>
  <si>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</si>
  <si>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</si>
  <si>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</si>
  <si>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</si>
  <si>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</si>
  <si>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</si>
  <si>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</si>
  <si>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</si>
  <si>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</si>
  <si>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</si>
  <si>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</si>
  <si>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</si>
  <si>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</si>
  <si>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</si>
  <si>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</si>
  <si>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</si>
  <si>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</si>
  <si>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</si>
  <si>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</si>
  <si>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</si>
  <si>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</si>
  <si>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</si>
  <si>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</si>
  <si>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</si>
  <si>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</si>
  <si>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</si>
  <si>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</si>
  <si>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</si>
  <si>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</si>
  <si>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</si>
  <si>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</si>
  <si>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</si>
  <si>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</si>
  <si>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</si>
  <si>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</si>
  <si>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</si>
  <si>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</si>
  <si>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</si>
  <si>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</si>
  <si>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</si>
  <si>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</si>
  <si>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</si>
  <si>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</si>
  <si>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</si>
  <si>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</si>
  <si>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</si>
  <si>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</si>
  <si>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</si>
  <si>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</si>
  <si>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</si>
  <si>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</si>
  <si>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</si>
  <si>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</si>
  <si>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</si>
  <si>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</si>
  <si>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</si>
  <si>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</si>
  <si>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</si>
  <si>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</si>
  <si>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</si>
  <si>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</si>
  <si>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</si>
  <si>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</si>
  <si>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</si>
  <si>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</si>
  <si>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</si>
  <si>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</si>
  <si>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</si>
  <si>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</si>
  <si>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</si>
  <si>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</si>
  <si>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</si>
  <si>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</si>
  <si>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</si>
  <si>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</si>
  <si>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</si>
  <si>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</si>
  <si>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</si>
  <si>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</si>
  <si>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</si>
  <si>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</si>
  <si>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</si>
  <si>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</si>
  <si>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</si>
  <si>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</si>
  <si>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</si>
  <si>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</si>
  <si>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</si>
  <si>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</si>
  <si>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</si>
  <si>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</si>
  <si>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</si>
  <si>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</si>
  <si>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</si>
  <si>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</si>
  <si>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</si>
  <si>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</si>
  <si>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</si>
  <si>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</si>
  <si>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</si>
  <si>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</si>
  <si>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</si>
  <si>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</si>
  <si>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</si>
  <si>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</si>
  <si>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</si>
  <si>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</si>
  <si>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</si>
  <si>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</si>
  <si>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</si>
  <si>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</si>
  <si>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</si>
  <si>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</si>
  <si>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</si>
  <si>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</si>
  <si>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</si>
  <si>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</si>
  <si>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</si>
  <si>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</si>
  <si>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</si>
  <si>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</si>
  <si>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</si>
  <si>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</si>
  <si>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</si>
  <si>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</si>
  <si>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</si>
  <si>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</si>
  <si>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</si>
  <si>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</si>
  <si>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</si>
  <si>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</si>
  <si>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</si>
  <si>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</si>
  <si>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</si>
  <si>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</si>
  <si>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</si>
  <si>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</si>
  <si>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</si>
  <si>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</si>
  <si>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</si>
  <si>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</si>
  <si>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</si>
  <si>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</si>
  <si>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</si>
  <si>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</si>
  <si>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</si>
  <si>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</si>
  <si>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</si>
  <si>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</si>
  <si>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</si>
  <si>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</si>
  <si>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</si>
  <si>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</si>
  <si>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</si>
  <si>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</si>
  <si>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</si>
  <si>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</si>
  <si>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</si>
  <si>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</si>
  <si>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</si>
  <si>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</si>
  <si>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</si>
  <si>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</si>
  <si>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</si>
  <si>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</si>
  <si>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</si>
  <si>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</si>
  <si>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</si>
  <si>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</si>
  <si>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</si>
  <si>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</si>
  <si>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</si>
  <si>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</si>
  <si>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</si>
  <si>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</si>
  <si>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</si>
  <si>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</si>
  <si>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</si>
  <si>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</si>
  <si>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</si>
  <si>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</si>
  <si>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</si>
  <si>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</si>
  <si>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</si>
  <si>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</si>
  <si>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</si>
  <si>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</si>
  <si>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</si>
  <si>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</si>
  <si>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</si>
  <si>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</si>
  <si>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</si>
  <si>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</si>
  <si>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</si>
  <si>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</si>
  <si>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</si>
  <si>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</si>
  <si>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</si>
  <si>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</si>
  <si>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</si>
  <si>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</si>
  <si>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</si>
  <si>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</si>
  <si>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</si>
  <si>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</si>
  <si>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</si>
  <si>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</si>
  <si>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</si>
  <si>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</si>
  <si>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</si>
  <si>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</si>
  <si>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</si>
  <si>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</si>
  <si>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</si>
  <si>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</si>
  <si>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</si>
  <si>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</si>
  <si>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</si>
  <si>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</si>
  <si>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</si>
  <si>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</si>
  <si>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</si>
  <si>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</si>
  <si>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</si>
  <si>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</si>
  <si>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</si>
  <si>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</si>
  <si>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</si>
  <si>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</si>
  <si>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</si>
  <si>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</si>
  <si>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</si>
  <si>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</si>
  <si>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</si>
  <si>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</si>
  <si>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</si>
  <si>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</si>
  <si>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</si>
  <si>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</si>
  <si>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</si>
  <si>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</si>
  <si>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</si>
  <si>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</si>
  <si>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</si>
  <si>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</si>
  <si>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</si>
  <si>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</si>
  <si>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</si>
  <si>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</si>
  <si>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</si>
  <si>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</si>
  <si>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</si>
  <si>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</si>
  <si>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</si>
  <si>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</si>
  <si>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</si>
  <si>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</si>
  <si>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</si>
  <si>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</si>
  <si>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</si>
  <si>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</si>
  <si>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</si>
  <si>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</si>
  <si>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</si>
  <si>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</si>
  <si>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</si>
  <si>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</si>
  <si>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</si>
  <si>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</si>
  <si>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</si>
  <si>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</si>
  <si>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</si>
  <si>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</si>
  <si>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</si>
  <si>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</si>
  <si>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</si>
  <si>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</si>
  <si>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</si>
  <si>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</si>
  <si>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</si>
  <si>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</si>
  <si>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</si>
  <si>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</si>
  <si>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</si>
  <si>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</si>
  <si>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</si>
  <si>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</si>
  <si>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</si>
  <si>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</si>
  <si>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</si>
  <si>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</si>
  <si>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</si>
  <si>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</si>
  <si>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</si>
  <si>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</si>
  <si>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</si>
  <si>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</si>
  <si>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</si>
  <si>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</si>
  <si>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</si>
  <si>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</si>
  <si>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</si>
  <si>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</si>
  <si>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</si>
  <si>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</si>
  <si>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</si>
  <si>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</si>
  <si>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</si>
  <si>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</si>
  <si>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</si>
  <si>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</si>
  <si>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</si>
  <si>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</si>
  <si>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</si>
  <si>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</si>
  <si>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</si>
  <si>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</si>
  <si>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</si>
  <si>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</si>
  <si>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</si>
  <si>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</si>
  <si>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</si>
  <si>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</si>
  <si>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</si>
  <si>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</si>
  <si>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</si>
  <si>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</si>
  <si>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</si>
  <si>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</si>
  <si>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</si>
  <si>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</si>
  <si>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</si>
  <si>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</si>
  <si>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</si>
  <si>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</si>
  <si>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</si>
  <si>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</si>
  <si>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</si>
  <si>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</si>
  <si>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</si>
  <si>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</si>
  <si>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</si>
  <si>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</si>
  <si>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</si>
  <si>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</si>
  <si>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</si>
  <si>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</si>
  <si>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</si>
  <si>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</si>
  <si>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</si>
  <si>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</si>
  <si>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</si>
  <si>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</si>
  <si>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</si>
  <si>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</si>
  <si>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</si>
  <si>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</si>
  <si>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</si>
  <si>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</si>
  <si>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</si>
  <si>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</si>
  <si>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</si>
  <si>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</si>
  <si>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</si>
  <si>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</si>
  <si>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</si>
  <si>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</si>
  <si>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</si>
  <si>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</si>
  <si>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</si>
  <si>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</si>
  <si>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</si>
  <si>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</si>
  <si>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</si>
  <si>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</si>
  <si>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</si>
  <si>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</si>
  <si>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</si>
  <si>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</si>
  <si>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</si>
  <si>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</si>
  <si>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</si>
  <si>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</si>
  <si>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</si>
  <si>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</si>
  <si>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</si>
  <si>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</si>
  <si>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</si>
  <si>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</si>
  <si>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</si>
  <si>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</si>
  <si>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</si>
  <si>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</si>
  <si>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</si>
  <si>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</si>
  <si>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</si>
  <si>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</si>
  <si>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</si>
  <si>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</si>
  <si>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</si>
  <si>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</si>
  <si>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</si>
  <si>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</si>
  <si>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</si>
  <si>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</si>
  <si>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</si>
  <si>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</si>
  <si>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</si>
  <si>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</si>
  <si>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</si>
  <si>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</si>
  <si>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</si>
  <si>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</si>
  <si>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</si>
  <si>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</si>
  <si>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</si>
  <si>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</si>
  <si>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</si>
  <si>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</si>
  <si>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</si>
  <si>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</si>
  <si>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</si>
  <si>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</si>
  <si>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</si>
  <si>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</si>
  <si>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</si>
  <si>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</si>
  <si>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</si>
  <si>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</si>
  <si>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</si>
  <si>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</si>
  <si>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</si>
  <si>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</si>
  <si>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</si>
  <si>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</si>
  <si>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</si>
  <si>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</si>
  <si>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</si>
  <si>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</si>
  <si>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</si>
  <si>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</si>
  <si>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</si>
  <si>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</si>
  <si>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</si>
  <si>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</si>
  <si>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</si>
  <si>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</si>
  <si>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</si>
  <si>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</si>
  <si>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</si>
  <si>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</si>
  <si>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</si>
  <si>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</si>
  <si>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</si>
  <si>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</si>
  <si>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</si>
  <si>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</si>
  <si>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</si>
  <si>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</si>
  <si>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</si>
  <si>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</si>
  <si>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</si>
  <si>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</si>
  <si>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</si>
  <si>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</si>
  <si>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</si>
  <si>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</si>
  <si>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</si>
  <si>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</si>
  <si>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</si>
  <si>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</si>
  <si>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</si>
  <si>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</si>
  <si>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</si>
  <si>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</si>
  <si>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</si>
  <si>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</si>
  <si>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</si>
  <si>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</si>
  <si>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</si>
  <si>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</si>
  <si>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</si>
  <si>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</si>
  <si>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</si>
  <si>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</si>
  <si>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</si>
  <si>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</si>
  <si>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</si>
  <si>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</si>
  <si>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</si>
  <si>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</si>
  <si>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</si>
  <si>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</si>
  <si>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</si>
  <si>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</si>
  <si>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</si>
  <si>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</si>
  <si>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</si>
  <si>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</si>
  <si>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</si>
  <si>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</si>
  <si>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</si>
  <si>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</si>
  <si>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</si>
  <si>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</si>
  <si>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</si>
  <si>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</si>
  <si>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</si>
  <si>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</si>
  <si>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</si>
  <si>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</si>
  <si>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</si>
  <si>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</si>
  <si>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</si>
  <si>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</si>
  <si>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</si>
  <si>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</si>
  <si>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</si>
  <si>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</si>
  <si>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</si>
  <si>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</si>
  <si>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</si>
  <si>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</si>
  <si>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</si>
  <si>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</si>
  <si>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</si>
  <si>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</si>
  <si>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</si>
  <si>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</si>
  <si>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</si>
  <si>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</si>
  <si>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</si>
  <si>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</si>
  <si>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</si>
  <si>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</si>
  <si>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</si>
  <si>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</si>
  <si>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</si>
  <si>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</si>
  <si>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</si>
  <si>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</si>
  <si>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</si>
  <si>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</si>
  <si>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</si>
  <si>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</si>
  <si>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</si>
  <si>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</si>
  <si>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</si>
  <si>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</si>
  <si>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</si>
  <si>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</si>
  <si>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</si>
  <si>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</si>
  <si>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</si>
  <si>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</si>
  <si>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</si>
  <si>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</si>
  <si>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</si>
  <si>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</si>
  <si>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</si>
  <si>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</si>
  <si>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</si>
  <si>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</si>
  <si>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</si>
  <si>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</si>
  <si>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</si>
  <si>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</si>
  <si>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</si>
  <si>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</si>
  <si>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</si>
  <si>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</si>
  <si>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</si>
  <si>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</si>
  <si>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</si>
  <si>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</si>
  <si>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</si>
  <si>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</si>
  <si>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</si>
  <si>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</si>
  <si>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</si>
  <si>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</si>
  <si>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</si>
  <si>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</si>
  <si>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</si>
  <si>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</si>
  <si>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</si>
  <si>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</si>
  <si>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</si>
  <si>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</si>
  <si>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</si>
  <si>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</si>
  <si>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</si>
  <si>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</si>
  <si>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</si>
  <si>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</si>
  <si>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</si>
  <si>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</si>
  <si>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</si>
  <si>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</si>
  <si>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</si>
  <si>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</si>
  <si>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</si>
  <si>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</si>
  <si>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</si>
  <si>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</si>
  <si>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</si>
  <si>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</si>
  <si>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</si>
  <si>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</si>
  <si>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</si>
  <si>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</si>
  <si>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</si>
  <si>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</si>
  <si>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</si>
  <si>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</si>
  <si>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</si>
  <si>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</si>
  <si>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</si>
  <si>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</si>
  <si>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</si>
  <si>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</si>
  <si>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</si>
  <si>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</si>
  <si>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</si>
  <si>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</si>
  <si>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</si>
  <si>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</si>
  <si>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</si>
  <si>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</si>
  <si>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</si>
  <si>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</si>
  <si>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</si>
  <si>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</si>
  <si>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</si>
  <si>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</si>
  <si>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</si>
  <si>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</si>
  <si>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</si>
  <si>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</si>
  <si>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</si>
  <si>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</si>
  <si>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</si>
  <si>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</si>
  <si>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</si>
  <si>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</si>
  <si>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</si>
  <si>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</si>
  <si>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</si>
  <si>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</si>
  <si>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</si>
  <si>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</si>
  <si>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</si>
  <si>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</si>
  <si>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</si>
  <si>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</si>
  <si>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</si>
  <si>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</si>
  <si>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</si>
  <si>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</si>
  <si>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</si>
  <si>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</si>
  <si>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</si>
  <si>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</si>
  <si>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</si>
  <si>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</si>
  <si>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</si>
  <si>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</si>
  <si>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</si>
  <si>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</si>
  <si>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</si>
  <si>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</si>
  <si>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</si>
  <si>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</si>
  <si>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</si>
  <si>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</si>
  <si>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</si>
  <si>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</si>
  <si>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</si>
  <si>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</si>
  <si>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</si>
  <si>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</si>
  <si>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</si>
  <si>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</si>
  <si>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</si>
  <si>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</si>
  <si>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</si>
  <si>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</si>
  <si>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</si>
  <si>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</si>
  <si>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</si>
  <si>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</si>
  <si>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</si>
  <si>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</si>
  <si>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</si>
  <si>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</si>
  <si>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</si>
  <si>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</si>
  <si>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</si>
  <si>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</si>
  <si>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</si>
  <si>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</si>
  <si>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</si>
  <si>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</si>
  <si>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</si>
  <si>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</si>
  <si>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</si>
  <si>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</si>
  <si>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</si>
  <si>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</si>
  <si>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</si>
  <si>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</si>
  <si>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</si>
  <si>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</si>
  <si>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</si>
  <si>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</si>
  <si>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</si>
  <si>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</si>
  <si>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</si>
  <si>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</si>
  <si>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</si>
  <si>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</si>
  <si>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</si>
  <si>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</si>
  <si>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</si>
  <si>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</si>
  <si>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</si>
  <si>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</si>
  <si>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</si>
  <si>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</si>
  <si>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</si>
  <si>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</si>
  <si>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</si>
  <si>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</si>
  <si>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</si>
  <si>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</si>
  <si>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</si>
  <si>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</si>
  <si>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</si>
  <si>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</si>
  <si>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</si>
  <si>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</si>
  <si>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</si>
  <si>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</si>
  <si>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</si>
  <si>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</si>
  <si>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</si>
  <si>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</si>
  <si>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</si>
  <si>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</si>
  <si>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</si>
  <si>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</si>
  <si>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</si>
  <si>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</si>
  <si>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</si>
  <si>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</si>
  <si>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</si>
  <si>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</si>
  <si>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</si>
  <si>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</si>
  <si>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</si>
  <si>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</si>
  <si>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</si>
  <si>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</si>
  <si>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</si>
  <si>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</si>
  <si>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</si>
  <si>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</si>
  <si>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</si>
  <si>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</si>
  <si>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</si>
  <si>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</si>
  <si>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</si>
  <si>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</si>
  <si>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</si>
  <si>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</si>
  <si>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</si>
  <si>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</si>
  <si>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</si>
  <si>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</si>
  <si>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</si>
  <si>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</si>
  <si>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</si>
  <si>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</si>
  <si>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</si>
  <si>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</si>
  <si>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</si>
  <si>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</si>
  <si>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</si>
  <si>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</si>
  <si>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</si>
  <si>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</si>
  <si>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</si>
  <si>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</si>
  <si>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</si>
  <si>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</si>
  <si>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</si>
  <si>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</si>
  <si>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</si>
  <si>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</si>
  <si>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</si>
  <si>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</si>
  <si>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</si>
  <si>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</si>
  <si>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</si>
  <si>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</si>
  <si>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</si>
  <si>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</si>
  <si>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</si>
  <si>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</si>
  <si>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</si>
  <si>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</si>
  <si>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</si>
  <si>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</si>
  <si>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</si>
  <si>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</si>
  <si>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</si>
  <si>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</si>
  <si>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</si>
  <si>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</si>
  <si>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</si>
  <si>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</si>
  <si>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</si>
  <si>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</si>
  <si>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</si>
  <si>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</si>
  <si>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</si>
  <si>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</si>
  <si>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</si>
  <si>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</si>
  <si>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</si>
  <si>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</si>
  <si>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</si>
  <si>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</si>
  <si>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</si>
  <si>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</si>
  <si>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</si>
  <si>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</si>
  <si>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</si>
  <si>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</si>
  <si>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</si>
  <si>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</si>
  <si>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</si>
  <si>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</si>
  <si>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</si>
  <si>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</si>
  <si>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</si>
  <si>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</si>
  <si>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</si>
  <si>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</si>
  <si>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</si>
  <si>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</si>
  <si>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</si>
  <si>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</si>
  <si>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</si>
  <si>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</si>
  <si>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</si>
  <si>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</si>
  <si>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</si>
  <si>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</si>
  <si>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</si>
  <si>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</si>
  <si>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</si>
  <si>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</si>
  <si>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</si>
  <si>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</si>
  <si>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</si>
  <si>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</si>
  <si>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</si>
  <si>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</si>
  <si>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</si>
  <si>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</si>
  <si>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</si>
  <si>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</si>
  <si>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</si>
  <si>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</si>
  <si>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</si>
  <si>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</si>
  <si>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</si>
  <si>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</si>
  <si>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</si>
  <si>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</si>
  <si>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</si>
  <si>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</si>
  <si>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</si>
  <si>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</si>
  <si>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</si>
  <si>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</si>
  <si>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</si>
  <si>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</si>
  <si>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</si>
  <si>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</si>
  <si>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</si>
  <si>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</si>
  <si>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</si>
  <si>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</si>
  <si>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</si>
  <si>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</si>
  <si>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</si>
  <si>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</si>
  <si>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</si>
  <si>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</si>
  <si>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</si>
  <si>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</si>
  <si>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</si>
  <si>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</si>
  <si>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</si>
  <si>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</si>
  <si>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</si>
  <si>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</si>
  <si>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</si>
  <si>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</si>
  <si>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</si>
  <si>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</si>
  <si>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</si>
  <si>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</si>
  <si>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</si>
  <si>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</si>
  <si>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</si>
  <si>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</si>
  <si>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</si>
  <si>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</si>
  <si>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</si>
  <si>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</si>
  <si>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</si>
  <si>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</si>
  <si>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</si>
  <si>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</si>
  <si>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</si>
  <si>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</si>
  <si>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</si>
  <si>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</si>
  <si>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</si>
  <si>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</si>
  <si>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</si>
  <si>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</si>
  <si>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</si>
  <si>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</si>
  <si>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</si>
  <si>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</si>
  <si>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</si>
  <si>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</si>
  <si>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</si>
  <si>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</si>
  <si>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</si>
  <si>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</si>
  <si>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</si>
  <si>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</si>
  <si>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</si>
  <si>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</si>
  <si>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</si>
  <si>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</si>
  <si>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</si>
  <si>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</si>
  <si>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</si>
  <si>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</si>
  <si>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</si>
  <si>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</si>
  <si>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</si>
  <si>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</si>
  <si>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</si>
  <si>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</si>
  <si>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</si>
  <si>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</si>
  <si>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</si>
  <si>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</si>
  <si>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</si>
  <si>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</si>
  <si>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</si>
  <si>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</si>
  <si>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</si>
  <si>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</si>
  <si>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</si>
  <si>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</si>
  <si>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</si>
  <si>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</si>
  <si>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</si>
  <si>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</si>
  <si>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</si>
  <si>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</si>
  <si>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</si>
  <si>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</si>
  <si>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</si>
  <si>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</si>
  <si>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</si>
  <si>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</si>
  <si>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</si>
  <si>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</si>
  <si>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</si>
  <si>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</si>
  <si>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</si>
  <si>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</si>
  <si>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</si>
  <si>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</si>
  <si>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</si>
  <si>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</si>
  <si>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</si>
  <si>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</si>
  <si>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</si>
  <si>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</si>
  <si>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</si>
  <si>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</si>
  <si>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</si>
  <si>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</si>
  <si>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</si>
  <si>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</si>
  <si>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</si>
  <si>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</si>
  <si>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</si>
  <si>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</si>
  <si>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</si>
  <si>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</si>
  <si>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</si>
  <si>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</si>
  <si>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</si>
  <si>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</si>
  <si>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</si>
  <si>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</si>
  <si>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</si>
  <si>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</si>
  <si>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</si>
  <si>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</si>
  <si>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</si>
  <si>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</si>
  <si>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</si>
  <si>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</si>
  <si>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</si>
  <si>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</si>
  <si>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</si>
  <si>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</si>
  <si>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</si>
  <si>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</si>
  <si>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</si>
  <si>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</si>
  <si>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</si>
  <si>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</si>
  <si>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</si>
  <si>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</si>
  <si>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</si>
  <si>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</si>
  <si>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</si>
  <si>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</si>
  <si>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</si>
  <si>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</si>
  <si>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</si>
  <si>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</si>
  <si>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</si>
  <si>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</si>
  <si>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</si>
  <si>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</si>
  <si>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</si>
  <si>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</si>
  <si>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</si>
  <si>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</si>
  <si>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</si>
  <si>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</si>
  <si>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</si>
  <si>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</si>
  <si>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</si>
  <si>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</si>
  <si>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</si>
  <si>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</si>
  <si>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</si>
  <si>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</si>
  <si>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</si>
  <si>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</si>
  <si>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</si>
  <si>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</si>
  <si>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</si>
  <si>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</si>
  <si>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</si>
  <si>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</si>
  <si>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</si>
  <si>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</si>
  <si>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</si>
  <si>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</si>
  <si>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</si>
  <si>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</si>
  <si>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</si>
  <si>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</si>
  <si>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</si>
  <si>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</si>
  <si>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</si>
  <si>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</si>
  <si>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</si>
  <si>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</si>
  <si>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</si>
  <si>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</si>
  <si>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</si>
  <si>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</si>
  <si>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</si>
  <si>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</si>
  <si>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</si>
  <si>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</si>
  <si>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</si>
  <si>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</si>
  <si>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</si>
  <si>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</si>
  <si>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</si>
  <si>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</si>
  <si>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</si>
  <si>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</si>
  <si>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</si>
  <si>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</si>
  <si>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</si>
  <si>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</si>
  <si>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</si>
  <si>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</si>
  <si>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</si>
  <si>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</si>
  <si>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</si>
  <si>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</si>
  <si>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</si>
  <si>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</si>
  <si>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</si>
  <si>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</si>
  <si>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</si>
  <si>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</si>
  <si>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</si>
  <si>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</si>
  <si>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</si>
  <si>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</si>
  <si>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</si>
  <si>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</si>
  <si>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</si>
  <si>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</si>
  <si>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</si>
  <si>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</si>
  <si>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</si>
  <si>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</si>
  <si>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</si>
  <si>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</si>
  <si>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</si>
  <si>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</si>
  <si>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</si>
  <si>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</si>
  <si>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</si>
  <si>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</si>
  <si>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</si>
  <si>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</si>
  <si>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</si>
  <si>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</si>
  <si>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</si>
  <si>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</si>
  <si>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</si>
  <si>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</si>
  <si>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</si>
  <si>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</si>
  <si>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</si>
  <si>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</si>
  <si>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</si>
  <si>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</si>
  <si>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</si>
  <si>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</si>
  <si>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</si>
  <si>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</si>
  <si>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</si>
  <si>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</si>
  <si>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</si>
  <si>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</si>
  <si>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</si>
  <si>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</si>
  <si>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</si>
  <si>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</si>
  <si>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</si>
  <si>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</si>
  <si>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</si>
  <si>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</si>
  <si>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</si>
  <si>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</si>
  <si>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</si>
  <si>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</si>
  <si>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</si>
  <si>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</si>
  <si>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</si>
  <si>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</si>
  <si>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</si>
  <si>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</si>
  <si>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</si>
  <si>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</si>
  <si>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</si>
  <si>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</si>
  <si>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</si>
  <si>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</si>
  <si>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</si>
  <si>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</si>
  <si>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</si>
  <si>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</si>
  <si>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</si>
  <si>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</si>
  <si>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</si>
  <si>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</si>
  <si>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</si>
  <si>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</si>
  <si>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</si>
  <si>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</si>
  <si>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</si>
  <si>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</si>
  <si>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</si>
  <si>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</si>
  <si>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</si>
  <si>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</si>
  <si>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</si>
  <si>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</si>
  <si>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</si>
  <si>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</si>
  <si>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</si>
  <si>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</si>
  <si>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</si>
  <si>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</si>
  <si>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</si>
  <si>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</si>
  <si>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</si>
  <si>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</si>
  <si>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</si>
  <si>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</si>
  <si>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</si>
  <si>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</si>
  <si>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</si>
  <si>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</si>
  <si>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</si>
  <si>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</si>
  <si>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</si>
  <si>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</si>
  <si>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</si>
  <si>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</si>
  <si>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</si>
  <si>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</si>
  <si>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</si>
  <si>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</si>
  <si>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</si>
  <si>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</si>
  <si>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</si>
  <si>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</si>
  <si>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</si>
  <si>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</si>
  <si>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</si>
  <si>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</si>
  <si>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</si>
  <si>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</si>
  <si>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</si>
  <si>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</si>
  <si>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</si>
  <si>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</si>
  <si>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</si>
  <si>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</si>
  <si>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</si>
  <si>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</si>
  <si>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</si>
  <si>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</si>
  <si>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</si>
  <si>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</si>
  <si>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</si>
  <si>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</si>
  <si>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</si>
  <si>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</si>
  <si>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</si>
  <si>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</si>
  <si>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</si>
  <si>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</si>
  <si>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</si>
  <si>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</si>
  <si>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</si>
  <si>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</si>
  <si>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</si>
  <si>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</si>
  <si>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</si>
  <si>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</si>
  <si>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</si>
  <si>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</si>
  <si>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</si>
  <si>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</si>
  <si>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</si>
  <si>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</si>
  <si>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</si>
  <si>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</si>
  <si>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</si>
  <si>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</si>
  <si>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</si>
  <si>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</si>
  <si>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</si>
  <si>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</si>
  <si>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</si>
  <si>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</si>
  <si>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</si>
  <si>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</si>
  <si>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</si>
  <si>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</si>
  <si>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</si>
  <si>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</si>
  <si>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</si>
  <si>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</si>
  <si>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</si>
  <si>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</si>
  <si>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</si>
  <si>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</si>
  <si>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</si>
  <si>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</si>
  <si>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</si>
  <si>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</si>
  <si>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</si>
  <si>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</si>
  <si>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</si>
  <si>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</si>
  <si>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</si>
  <si>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</si>
  <si>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</si>
  <si>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</si>
  <si>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</si>
  <si>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</si>
  <si>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</si>
  <si>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</si>
  <si>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</si>
  <si>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</si>
  <si>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</si>
  <si>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</si>
  <si>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</si>
  <si>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</si>
  <si>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</si>
  <si>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</si>
  <si>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</si>
  <si>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</si>
  <si>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</si>
  <si>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</si>
  <si>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</si>
  <si>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</si>
  <si>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</si>
  <si>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</si>
  <si>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</si>
  <si>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</si>
  <si>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</si>
  <si>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</si>
  <si>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</si>
  <si>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</si>
  <si>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</si>
  <si>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</si>
  <si>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</si>
  <si>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</si>
  <si>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</si>
  <si>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</si>
  <si>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</si>
  <si>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</si>
  <si>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</si>
  <si>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</si>
  <si>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</si>
  <si>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</si>
  <si>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</si>
  <si>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</si>
  <si>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</si>
  <si>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</si>
  <si>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</si>
  <si>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</si>
  <si>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</si>
  <si>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</si>
  <si>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</si>
  <si>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</si>
  <si>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</si>
  <si>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</si>
  <si>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</si>
  <si>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</si>
  <si>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</si>
  <si>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</si>
  <si>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</si>
  <si>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</si>
  <si>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</si>
  <si>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</si>
  <si>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</si>
  <si>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</si>
  <si>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</si>
  <si>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</si>
  <si>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</si>
  <si>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</si>
  <si>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</si>
  <si>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</si>
  <si>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</si>
  <si>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</si>
  <si>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</si>
  <si>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</si>
  <si>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</si>
  <si>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</si>
  <si>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</si>
  <si>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</si>
  <si>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</si>
  <si>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</si>
  <si>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</si>
  <si>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</si>
  <si>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</si>
  <si>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</si>
  <si>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</si>
  <si>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</si>
  <si>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</si>
  <si>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</si>
  <si>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</si>
  <si>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</si>
  <si>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</si>
  <si>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</si>
  <si>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</si>
  <si>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</si>
  <si>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</si>
  <si>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</si>
  <si>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</si>
  <si>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</si>
  <si>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</si>
  <si>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</si>
  <si>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</si>
  <si>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</si>
  <si>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</si>
  <si>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</si>
  <si>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</si>
  <si>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</si>
  <si>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</si>
  <si>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</si>
  <si>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</si>
  <si>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</si>
  <si>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</si>
  <si>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</si>
  <si>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</si>
  <si>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</si>
  <si>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</si>
  <si>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</si>
  <si>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</si>
  <si>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</si>
  <si>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</si>
  <si>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</si>
  <si>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</si>
  <si>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</si>
  <si>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</si>
  <si>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</si>
  <si>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</si>
  <si>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</si>
  <si>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</si>
  <si>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</si>
  <si>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</si>
  <si>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</si>
  <si>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</si>
  <si>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</si>
  <si>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</si>
  <si>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</si>
  <si>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</si>
  <si>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</si>
  <si>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</si>
  <si>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</si>
  <si>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</si>
  <si>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</si>
  <si>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</si>
  <si>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</si>
  <si>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</si>
  <si>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</si>
  <si>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</si>
  <si>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</si>
  <si>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</si>
  <si>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</si>
  <si>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</si>
  <si>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</si>
  <si>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</si>
  <si>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</si>
  <si>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</si>
  <si>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</si>
  <si>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</si>
  <si>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</si>
  <si>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</si>
  <si>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</si>
  <si>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</si>
  <si>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</si>
  <si>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</si>
  <si>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</si>
  <si>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</si>
  <si>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</si>
  <si>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</si>
  <si>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</si>
  <si>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</si>
  <si>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</si>
  <si>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</si>
  <si>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</si>
  <si>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</si>
  <si>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</si>
  <si>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</si>
  <si>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</si>
  <si>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</si>
  <si>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</si>
  <si>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</si>
  <si>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</si>
  <si>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</si>
  <si>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</si>
  <si>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</si>
  <si>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</si>
  <si>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</si>
  <si>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</si>
  <si>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</si>
  <si>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</si>
  <si>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</si>
  <si>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</si>
  <si>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</si>
  <si>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</si>
  <si>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</si>
  <si>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</si>
  <si>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</si>
  <si>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</si>
  <si>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</si>
  <si>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</si>
  <si>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</si>
  <si>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</si>
  <si>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</si>
  <si>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</si>
  <si>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</si>
  <si>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</si>
  <si>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</si>
  <si>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</si>
  <si>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</si>
  <si>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</si>
  <si>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</si>
  <si>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</si>
  <si>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</si>
  <si>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</si>
  <si>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</si>
  <si>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</si>
  <si>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</si>
  <si>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</si>
  <si>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</si>
  <si>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</si>
  <si>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</si>
  <si>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</si>
  <si>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</si>
  <si>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</si>
  <si>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</si>
  <si>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</si>
  <si>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</si>
  <si>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</si>
  <si>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</si>
  <si>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</si>
  <si>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</si>
  <si>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</si>
  <si>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</si>
  <si>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</si>
  <si>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</si>
  <si>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</si>
  <si>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</si>
  <si>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</si>
  <si>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</si>
  <si>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</si>
  <si>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</si>
  <si>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</si>
  <si>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</si>
  <si>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</si>
  <si>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</si>
  <si>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</si>
  <si>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</si>
  <si>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</si>
  <si>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</si>
  <si>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</si>
  <si>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</si>
  <si>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</si>
  <si>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</si>
  <si>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</si>
  <si>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</si>
  <si>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</si>
  <si>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</si>
  <si>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</si>
  <si>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</si>
  <si>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</si>
  <si>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</si>
  <si>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</si>
  <si>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</si>
  <si>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</si>
  <si>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</si>
  <si>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</si>
  <si>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</si>
  <si>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</si>
  <si>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</si>
  <si>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</si>
  <si>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</si>
  <si>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</si>
  <si>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</si>
  <si>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</si>
  <si>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</si>
  <si>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</si>
  <si>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</si>
  <si>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</si>
  <si>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</si>
  <si>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</si>
  <si>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</si>
  <si>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</si>
  <si>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</si>
  <si>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</si>
  <si>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</si>
  <si>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</si>
  <si>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</si>
  <si>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</si>
  <si>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</si>
  <si>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</si>
  <si>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</si>
  <si>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</si>
  <si>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</si>
  <si>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</si>
  <si>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</si>
  <si>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</si>
  <si>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</si>
  <si>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</si>
  <si>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</si>
  <si>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</si>
  <si>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</si>
  <si>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</si>
  <si>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</si>
  <si>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</si>
  <si>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</si>
  <si>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</si>
  <si>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</si>
  <si>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</si>
  <si>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</si>
  <si>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</si>
  <si>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</si>
  <si>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</si>
  <si>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</si>
  <si>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</si>
  <si>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</si>
  <si>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</si>
  <si>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</si>
  <si>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</si>
  <si>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</si>
  <si>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</si>
  <si>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</si>
  <si>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</si>
  <si>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</si>
  <si>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</si>
  <si>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</si>
  <si>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</si>
  <si>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</si>
  <si>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</si>
  <si>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</si>
  <si>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</si>
  <si>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</si>
  <si>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</si>
  <si>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</si>
  <si>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</si>
  <si>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</si>
  <si>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</si>
  <si>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</si>
  <si>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</si>
  <si>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</si>
  <si>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</si>
  <si>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</si>
  <si>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</si>
  <si>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</si>
  <si>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</si>
  <si>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</si>
  <si>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</si>
  <si>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</si>
  <si>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</si>
  <si>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</si>
  <si>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</si>
  <si>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</si>
  <si>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</si>
  <si>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</si>
  <si>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</si>
  <si>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</si>
  <si>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</si>
  <si>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</si>
  <si>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</si>
  <si>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</si>
  <si>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</si>
  <si>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</si>
  <si>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</si>
  <si>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</si>
  <si>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</si>
  <si>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</si>
  <si>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</si>
  <si>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</si>
  <si>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</si>
  <si>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</si>
  <si>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</si>
  <si>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</si>
  <si>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</si>
  <si>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</si>
  <si>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</si>
  <si>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</si>
  <si>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</si>
  <si>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</si>
  <si>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</si>
  <si>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</si>
  <si>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</si>
  <si>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</si>
  <si>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</si>
  <si>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</si>
  <si>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</si>
  <si>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</si>
  <si>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</si>
  <si>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</si>
  <si>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</si>
  <si>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</si>
  <si>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</si>
  <si>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</si>
  <si>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</si>
  <si>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</si>
  <si>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</si>
  <si>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</si>
  <si>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</si>
  <si>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</si>
  <si>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</si>
  <si>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</si>
  <si>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</si>
  <si>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</si>
  <si>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</si>
  <si>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</si>
  <si>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</si>
  <si>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</si>
  <si>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</si>
  <si>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</si>
  <si>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</si>
  <si>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</si>
  <si>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</si>
  <si>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</si>
  <si>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</si>
  <si>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</si>
  <si>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</si>
  <si>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</si>
  <si>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</si>
  <si>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</si>
  <si>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</si>
  <si>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</si>
  <si>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</si>
  <si>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</si>
  <si>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</si>
  <si>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</si>
  <si>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</si>
  <si>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</si>
  <si>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</si>
  <si>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</si>
  <si>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</si>
  <si>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</si>
  <si>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</si>
  <si>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</si>
  <si>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</si>
  <si>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</si>
  <si>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</si>
  <si>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</si>
  <si>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</si>
  <si>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</si>
  <si>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</si>
  <si>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</si>
  <si>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</si>
  <si>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</si>
  <si>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</si>
  <si>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</si>
  <si>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</si>
  <si>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</si>
  <si>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</si>
  <si>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</si>
  <si>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</si>
  <si>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</si>
  <si>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</si>
  <si>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</si>
  <si>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</si>
  <si>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</si>
  <si>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</si>
  <si>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</si>
  <si>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</si>
  <si>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</si>
  <si>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</si>
  <si>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</si>
  <si>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</si>
  <si>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</si>
  <si>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</si>
  <si>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</si>
  <si>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</si>
  <si>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</si>
  <si>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</si>
  <si>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</si>
  <si>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</si>
  <si>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</si>
  <si>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</si>
  <si>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</si>
  <si>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</si>
  <si>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</si>
  <si>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</si>
  <si>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</si>
  <si>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</si>
  <si>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</si>
  <si>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</si>
  <si>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</si>
  <si>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</si>
  <si>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</si>
  <si>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</si>
  <si>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</si>
  <si>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</si>
  <si>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</si>
  <si>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</si>
  <si>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</si>
  <si>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</si>
  <si>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</si>
  <si>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</si>
  <si>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</si>
  <si>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</si>
  <si>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</si>
  <si>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</si>
  <si>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</si>
  <si>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</si>
  <si>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</si>
  <si>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</si>
  <si>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</si>
  <si>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</si>
  <si>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</si>
  <si>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</si>
  <si>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</si>
  <si>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</si>
  <si>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</si>
  <si>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</si>
  <si>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</si>
  <si>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</si>
  <si>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</si>
  <si>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</si>
  <si>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</si>
  <si>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</si>
  <si>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</si>
  <si>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</si>
  <si>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</si>
  <si>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</si>
  <si>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</si>
  <si>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</si>
  <si>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</si>
  <si>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</si>
  <si>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</si>
  <si>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</si>
  <si>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</si>
  <si>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</si>
  <si>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</si>
  <si>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</si>
  <si>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</si>
  <si>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</si>
  <si>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</si>
  <si>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</si>
  <si>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</si>
  <si>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</si>
  <si>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</si>
  <si>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</si>
  <si>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</si>
  <si>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</si>
  <si>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</si>
  <si>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</si>
  <si>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</si>
  <si>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</si>
  <si>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</si>
  <si>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</si>
  <si>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</si>
  <si>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</si>
  <si>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</si>
  <si>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</si>
  <si>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</si>
  <si>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</si>
  <si>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</si>
  <si>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</si>
  <si>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</si>
  <si>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</si>
  <si>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</si>
  <si>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</si>
  <si>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</si>
  <si>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</si>
  <si>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</si>
  <si>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</si>
  <si>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</si>
  <si>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</si>
  <si>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</si>
  <si>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</si>
  <si>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</si>
  <si>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</si>
  <si>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</si>
  <si>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</si>
  <si>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</si>
  <si>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</si>
  <si>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</si>
  <si>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</si>
  <si>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</si>
  <si>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</si>
  <si>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</si>
  <si>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</si>
  <si>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</si>
  <si>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</si>
  <si>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</si>
  <si>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</si>
  <si>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</si>
  <si>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</si>
  <si>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</si>
  <si>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</si>
  <si>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</si>
  <si>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</si>
  <si>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</si>
  <si>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</si>
  <si>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</si>
  <si>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</si>
  <si>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</si>
  <si>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</si>
  <si>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</si>
  <si>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</si>
  <si>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</si>
  <si>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</si>
  <si>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</si>
  <si>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</si>
  <si>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</si>
  <si>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</si>
  <si>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</si>
  <si>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</si>
  <si>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</si>
  <si>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</si>
  <si>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</si>
  <si>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</si>
  <si>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</si>
  <si>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</si>
  <si>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</si>
  <si>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</si>
  <si>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</si>
  <si>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</si>
  <si>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</si>
  <si>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</si>
  <si>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</si>
  <si>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</si>
  <si>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</si>
  <si>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</si>
  <si>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</si>
  <si>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</si>
  <si>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</si>
  <si>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</si>
  <si>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</si>
  <si>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</si>
  <si>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</si>
  <si>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</si>
  <si>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</si>
  <si>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</si>
  <si>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</si>
  <si>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</si>
  <si>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</si>
  <si>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</si>
  <si>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</si>
  <si>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</si>
  <si>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</si>
  <si>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</si>
  <si>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</si>
  <si>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</si>
  <si>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</si>
  <si>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</si>
  <si>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</si>
  <si>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</si>
  <si>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</si>
  <si>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</si>
  <si>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</si>
  <si>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</si>
  <si>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</si>
  <si>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</si>
  <si>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</si>
  <si>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</si>
  <si>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</si>
  <si>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</si>
  <si>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</si>
  <si>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</si>
  <si>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</si>
  <si>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</si>
  <si>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</si>
  <si>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</si>
  <si>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</si>
  <si>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</si>
  <si>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</si>
  <si>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</si>
  <si>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</si>
  <si>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</si>
  <si>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</si>
  <si>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</si>
  <si>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</si>
  <si>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</si>
  <si>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</si>
  <si>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</si>
  <si>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</si>
  <si>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</si>
  <si>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</si>
  <si>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</si>
  <si>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</si>
  <si>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</si>
  <si>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</si>
  <si>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</si>
  <si>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</si>
  <si>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</si>
  <si>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</si>
  <si>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</si>
  <si>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</si>
  <si>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</si>
  <si>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</si>
  <si>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</si>
  <si>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</si>
  <si>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</si>
  <si>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</si>
  <si>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</si>
  <si>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</si>
  <si>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</si>
  <si>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</si>
  <si>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</si>
  <si>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</si>
  <si>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</si>
  <si>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</si>
  <si>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</si>
  <si>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</si>
  <si>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</si>
  <si>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</si>
  <si>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</si>
  <si>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</si>
  <si>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</si>
  <si>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</si>
  <si>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</si>
  <si>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</si>
  <si>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</si>
  <si>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</si>
  <si>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</si>
  <si>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</si>
  <si>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</si>
  <si>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</si>
  <si>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</si>
  <si>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</si>
  <si>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</si>
  <si>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</si>
  <si>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</si>
  <si>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</si>
  <si>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</si>
  <si>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</si>
  <si>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</si>
  <si>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</si>
  <si>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</si>
  <si>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</si>
  <si>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</si>
  <si>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</si>
  <si>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</si>
  <si>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</si>
  <si>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</si>
  <si>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</si>
  <si>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</si>
  <si>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</si>
  <si>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</si>
  <si>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</si>
  <si>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</si>
  <si>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</si>
  <si>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</si>
  <si>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</si>
  <si>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</si>
  <si>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</si>
  <si>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</si>
  <si>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</si>
  <si>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</si>
  <si>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</si>
  <si>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</si>
  <si>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</si>
  <si>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</si>
  <si>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</si>
  <si>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</si>
  <si>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</si>
  <si>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</si>
  <si>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</si>
  <si>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</si>
  <si>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</si>
  <si>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</si>
  <si>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</si>
  <si>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</si>
  <si>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</si>
  <si>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</si>
  <si>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</si>
  <si>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</si>
  <si>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</si>
  <si>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</si>
  <si>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</si>
  <si>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</si>
  <si>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</si>
  <si>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</si>
  <si>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</si>
  <si>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</si>
  <si>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</si>
  <si>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</si>
  <si>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</si>
  <si>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</si>
  <si>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</si>
  <si>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</si>
  <si>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</si>
  <si>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</si>
  <si>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</si>
  <si>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</si>
  <si>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</si>
  <si>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</si>
  <si>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</si>
  <si>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</si>
  <si>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</si>
  <si>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</si>
  <si>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</si>
  <si>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</si>
  <si>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</si>
  <si>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</si>
  <si>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</si>
  <si>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</si>
  <si>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</si>
  <si>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</si>
  <si>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</si>
  <si>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</si>
  <si>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</si>
  <si>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</si>
  <si>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</si>
  <si>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</si>
  <si>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</si>
  <si>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</si>
  <si>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</si>
  <si>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</si>
  <si>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</si>
  <si>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</si>
  <si>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</si>
  <si>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</si>
  <si>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</si>
  <si>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</si>
  <si>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</si>
  <si>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</si>
  <si>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</si>
  <si>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</si>
  <si>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</si>
  <si>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</si>
  <si>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</si>
  <si>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</si>
  <si>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</si>
  <si>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</si>
  <si>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</si>
  <si>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</si>
  <si>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</si>
  <si>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</si>
  <si>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</si>
  <si>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</si>
  <si>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</si>
  <si>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</si>
  <si>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</si>
  <si>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</si>
  <si>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</si>
  <si>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</si>
  <si>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</si>
  <si>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</si>
  <si>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</si>
  <si>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</si>
  <si>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</si>
  <si>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</si>
  <si>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</si>
  <si>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</si>
  <si>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</si>
  <si>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</si>
  <si>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</si>
  <si>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</si>
  <si>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</si>
  <si>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</si>
  <si>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</si>
  <si>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</si>
  <si>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</si>
  <si>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</si>
  <si>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</si>
  <si>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</si>
  <si>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</si>
  <si>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</si>
  <si>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</si>
  <si>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</si>
  <si>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</si>
  <si>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</si>
  <si>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</si>
  <si>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</si>
  <si>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</si>
  <si>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</si>
  <si>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</si>
  <si>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</si>
  <si>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</si>
  <si>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</si>
  <si>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</si>
  <si>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</si>
  <si>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</si>
  <si>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</si>
  <si>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</si>
  <si>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</si>
  <si>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</si>
  <si>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</si>
  <si>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</si>
  <si>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</si>
  <si>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</si>
  <si>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</si>
  <si>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</si>
  <si>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</si>
  <si>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</si>
  <si>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</si>
  <si>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</si>
  <si>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</si>
  <si>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</si>
  <si>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</si>
  <si>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</si>
  <si>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</si>
  <si>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</si>
  <si>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</si>
  <si>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</si>
  <si>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</si>
  <si>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</si>
  <si>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</si>
  <si>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</si>
  <si>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</si>
  <si>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</si>
  <si>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</si>
  <si>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</si>
  <si>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</si>
  <si>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</si>
  <si>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</si>
  <si>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</si>
  <si>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</si>
  <si>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</si>
  <si>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</si>
  <si>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</si>
  <si>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</si>
  <si>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</si>
  <si>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</si>
  <si>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</si>
  <si>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</si>
  <si>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</si>
  <si>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</si>
  <si>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</si>
  <si>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</si>
  <si>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</si>
  <si>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</si>
  <si>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</si>
  <si>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</si>
  <si>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</si>
  <si>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</si>
  <si>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</si>
  <si>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</si>
  <si>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</si>
  <si>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</si>
  <si>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</si>
  <si>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</si>
  <si>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</si>
  <si>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</si>
  <si>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</si>
  <si>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</si>
  <si>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</si>
  <si>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</si>
  <si>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</si>
  <si>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</si>
  <si>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</si>
  <si>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</si>
  <si>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</si>
  <si>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</si>
  <si>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</si>
  <si>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</si>
  <si>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</si>
  <si>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</si>
  <si>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</si>
  <si>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</si>
  <si>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</si>
  <si>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</si>
  <si>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</si>
  <si>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</si>
  <si>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</si>
  <si>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</si>
  <si>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</si>
  <si>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</si>
  <si>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</si>
  <si>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</si>
  <si>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</si>
  <si>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</si>
  <si>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</si>
  <si>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</si>
  <si>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</si>
  <si>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</si>
  <si>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</si>
  <si>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</si>
  <si>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</si>
  <si>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</si>
  <si>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</si>
  <si>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</si>
  <si>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</si>
  <si>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</si>
  <si>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</si>
  <si>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</si>
  <si>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</si>
  <si>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</si>
  <si>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</si>
  <si>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</si>
  <si>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</si>
  <si>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</si>
  <si>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</si>
  <si>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</si>
  <si>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</si>
  <si>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</si>
  <si>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</si>
  <si>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</si>
  <si>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</si>
  <si>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</si>
  <si>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</si>
  <si>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</si>
  <si>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</si>
  <si>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</si>
  <si>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</si>
  <si>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</si>
  <si>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</si>
  <si>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</si>
  <si>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</si>
  <si>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</si>
  <si>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</si>
  <si>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</si>
  <si>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</si>
  <si>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</si>
  <si>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</si>
  <si>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</si>
  <si>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</si>
  <si>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</si>
  <si>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</si>
  <si>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</si>
  <si>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</si>
  <si>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</si>
  <si>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</si>
  <si>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</si>
  <si>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</si>
  <si>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</si>
  <si>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</si>
  <si>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</si>
  <si>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</si>
  <si>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</si>
  <si>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</si>
  <si>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</si>
  <si>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</si>
  <si>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</si>
  <si>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</si>
  <si>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</si>
  <si>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</si>
  <si>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</si>
  <si>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</si>
  <si>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</si>
  <si>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</si>
  <si>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</si>
  <si>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</si>
  <si>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</si>
  <si>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</si>
  <si>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</si>
  <si>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</si>
  <si>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</si>
  <si>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</si>
  <si>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</si>
  <si>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</si>
  <si>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</si>
  <si>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</si>
  <si>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</si>
  <si>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</si>
  <si>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</si>
  <si>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</si>
  <si>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</si>
  <si>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</si>
  <si>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</si>
  <si>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</si>
  <si>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</si>
  <si>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</si>
  <si>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</si>
  <si>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</si>
  <si>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</si>
  <si>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</si>
  <si>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</si>
  <si>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</si>
  <si>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</si>
  <si>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</si>
  <si>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</si>
  <si>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</si>
  <si>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</si>
  <si>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</si>
  <si>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</si>
  <si>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</si>
  <si>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</si>
  <si>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</si>
  <si>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</si>
  <si>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</si>
  <si>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</si>
  <si>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</si>
  <si>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</si>
  <si>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</si>
  <si>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</si>
  <si>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</si>
  <si>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</si>
  <si>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</si>
  <si>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</si>
  <si>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</si>
  <si>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</si>
  <si>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</si>
  <si>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</si>
  <si>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</si>
  <si>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</si>
  <si>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</si>
  <si>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</si>
  <si>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</si>
  <si>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</si>
  <si>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</si>
  <si>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</si>
  <si>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</si>
  <si>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</si>
  <si>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</si>
  <si>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</si>
  <si>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</si>
  <si>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</si>
  <si>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</si>
  <si>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</si>
  <si>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</si>
  <si>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</si>
  <si>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</si>
  <si>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</si>
  <si>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</si>
  <si>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</si>
  <si>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</si>
  <si>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</si>
  <si>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</si>
  <si>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</si>
  <si>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</si>
  <si>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</si>
  <si>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</si>
  <si>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</si>
  <si>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</si>
  <si>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</si>
  <si>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</si>
  <si>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</si>
  <si>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</si>
  <si>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</si>
  <si>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</si>
  <si>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</si>
  <si>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</si>
  <si>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</si>
  <si>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</si>
  <si>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</si>
  <si>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</si>
  <si>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</si>
  <si>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</si>
  <si>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</si>
  <si>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</si>
  <si>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</si>
  <si>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</si>
  <si>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</si>
  <si>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</si>
  <si>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</si>
  <si>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</si>
  <si>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</si>
  <si>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</si>
  <si>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</si>
  <si>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</si>
  <si>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</si>
  <si>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</si>
  <si>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</si>
  <si>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</si>
  <si>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</si>
  <si>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</si>
  <si>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</si>
  <si>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</si>
  <si>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</si>
  <si>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</si>
  <si>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</si>
  <si>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</si>
  <si>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</si>
  <si>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</si>
  <si>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</si>
  <si>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</si>
  <si>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</si>
  <si>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</si>
  <si>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</si>
  <si>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</si>
  <si>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</si>
  <si>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</si>
  <si>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</si>
  <si>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</si>
  <si>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</si>
  <si>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</si>
  <si>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</si>
  <si>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</si>
  <si>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</si>
  <si>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</si>
  <si>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</si>
  <si>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</si>
  <si>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</si>
  <si>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</si>
  <si>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</si>
  <si>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</si>
  <si>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</si>
  <si>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</si>
  <si>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</si>
  <si>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</si>
  <si>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</si>
  <si>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</si>
  <si>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</si>
  <si>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</si>
  <si>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</si>
  <si>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</si>
  <si>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</si>
  <si>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</si>
  <si>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</si>
  <si>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</si>
  <si>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</si>
  <si>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</si>
  <si>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</si>
  <si>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</si>
  <si>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</si>
  <si>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</si>
  <si>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</si>
  <si>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</si>
  <si>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</si>
  <si>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</si>
  <si>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</si>
  <si>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</si>
  <si>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</si>
  <si>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</si>
  <si>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</si>
  <si>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</si>
  <si>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</si>
  <si>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</si>
  <si>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</si>
  <si>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</si>
  <si>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</si>
  <si>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</si>
  <si>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</si>
  <si>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</si>
  <si>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</si>
  <si>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</si>
  <si>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</si>
  <si>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</si>
  <si>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</si>
  <si>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</si>
  <si>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</si>
  <si>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</si>
  <si>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</si>
  <si>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</si>
  <si>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</si>
  <si>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</si>
  <si>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</si>
  <si>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</si>
  <si>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</si>
  <si>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</si>
  <si>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</si>
  <si>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</si>
  <si>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</si>
  <si>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</si>
  <si>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</si>
  <si>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</si>
  <si>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</si>
  <si>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</si>
  <si>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</si>
  <si>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</si>
  <si>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</si>
  <si>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</si>
  <si>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</si>
  <si>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</si>
  <si>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</si>
  <si>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</si>
  <si>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</si>
  <si>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</si>
  <si>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</si>
  <si>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</si>
  <si>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</si>
  <si>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</si>
  <si>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</si>
  <si>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</si>
  <si>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</si>
  <si>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</si>
  <si>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</si>
  <si>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</si>
  <si>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</si>
  <si>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</si>
  <si>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</si>
  <si>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</si>
  <si>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</si>
  <si>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</si>
  <si>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</si>
  <si>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</si>
  <si>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</si>
  <si>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</si>
  <si>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</si>
  <si>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</si>
  <si>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</si>
  <si>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</si>
  <si>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</si>
  <si>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</si>
  <si>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</si>
  <si>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</si>
  <si>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</si>
  <si>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</si>
  <si>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</si>
  <si>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</si>
  <si>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</si>
  <si>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</si>
  <si>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</si>
  <si>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</si>
  <si>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</si>
  <si>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</si>
  <si>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</si>
  <si>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</si>
  <si>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</si>
  <si>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</si>
  <si>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</si>
  <si>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</si>
  <si>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</si>
  <si>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</si>
  <si>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</si>
  <si>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</si>
  <si>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</si>
  <si>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</si>
  <si>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</si>
  <si>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</si>
  <si>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</si>
  <si>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</si>
  <si>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</si>
  <si>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</si>
  <si>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</si>
  <si>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</si>
  <si>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</si>
  <si>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</si>
  <si>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</si>
  <si>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</si>
  <si>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</si>
  <si>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</si>
  <si>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</si>
  <si>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</si>
  <si>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</si>
  <si>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</si>
  <si>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</si>
  <si>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</si>
  <si>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</si>
  <si>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</si>
  <si>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</si>
  <si>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</si>
  <si>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</si>
  <si>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</si>
  <si>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</si>
  <si>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</si>
  <si>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</si>
  <si>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</si>
  <si>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</si>
  <si>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</si>
  <si>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</si>
  <si>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</si>
  <si>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</si>
  <si>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</si>
  <si>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</si>
  <si>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</si>
  <si>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</si>
  <si>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</si>
  <si>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</si>
  <si>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</si>
  <si>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</si>
  <si>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</si>
  <si>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</si>
  <si>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</si>
  <si>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</si>
  <si>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</si>
  <si>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</si>
  <si>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</si>
  <si>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</si>
  <si>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</si>
  <si>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</si>
  <si>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</si>
  <si>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</si>
  <si>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</si>
  <si>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</si>
  <si>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</si>
  <si>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</si>
  <si>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</si>
  <si>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</si>
  <si>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</si>
  <si>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</si>
  <si>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</si>
  <si>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</si>
  <si>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</si>
  <si>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</si>
  <si>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</si>
  <si>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</si>
  <si>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</si>
  <si>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</si>
  <si>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</si>
  <si>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</si>
  <si>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</si>
  <si>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</si>
  <si>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</si>
  <si>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</si>
  <si>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</si>
  <si>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</si>
  <si>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</si>
  <si>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</si>
  <si>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</si>
  <si>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</si>
  <si>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</si>
  <si>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</si>
  <si>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</si>
  <si>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</si>
  <si>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</si>
  <si>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</si>
  <si>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</si>
  <si>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</si>
  <si>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</si>
  <si>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</si>
  <si>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</si>
  <si>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</si>
  <si>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</si>
  <si>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</si>
  <si>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</si>
  <si>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</si>
  <si>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</si>
  <si>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</si>
  <si>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</si>
  <si>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</si>
  <si>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</si>
  <si>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</si>
  <si>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</si>
  <si>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</si>
  <si>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</si>
  <si>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</si>
  <si>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</si>
  <si>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</si>
  <si>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</si>
  <si>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</si>
  <si>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</si>
  <si>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</si>
  <si>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</si>
  <si>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</si>
  <si>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</si>
  <si>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</si>
  <si>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</si>
  <si>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</si>
  <si>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</si>
  <si>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</si>
  <si>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</si>
  <si>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</si>
  <si>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</si>
  <si>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</si>
  <si>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</si>
  <si>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</si>
  <si>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</si>
  <si>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</si>
  <si>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</si>
  <si>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</si>
  <si>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</si>
  <si>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</si>
  <si>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</si>
  <si>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</si>
  <si>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</si>
  <si>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</si>
  <si>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</si>
  <si>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</si>
  <si>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</si>
  <si>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</si>
  <si>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</si>
  <si>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</si>
  <si>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</si>
  <si>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</si>
  <si>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</si>
  <si>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</si>
  <si>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</si>
  <si>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</si>
  <si>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</si>
  <si>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</si>
  <si>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</si>
  <si>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</si>
  <si>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</si>
  <si>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</si>
  <si>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</si>
  <si>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</si>
  <si>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</si>
  <si>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</si>
  <si>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</si>
  <si>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</si>
  <si>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</si>
  <si>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</si>
  <si>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</si>
  <si>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</si>
  <si>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</si>
  <si>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</si>
  <si>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</si>
  <si>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</si>
  <si>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</si>
  <si>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</si>
  <si>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</si>
  <si>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</si>
  <si>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</si>
  <si>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</si>
  <si>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</si>
  <si>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</si>
  <si>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</si>
  <si>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</si>
  <si>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</si>
  <si>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</si>
  <si>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</si>
  <si>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</si>
  <si>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</si>
  <si>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</si>
  <si>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</si>
  <si>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</si>
  <si>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</si>
  <si>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</si>
  <si>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</si>
  <si>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</si>
  <si>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</si>
  <si>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</si>
  <si>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</si>
  <si>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</si>
  <si>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</si>
  <si>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</si>
  <si>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</si>
  <si>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</si>
  <si>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</si>
  <si>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</si>
  <si>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</si>
  <si>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</si>
  <si>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</si>
  <si>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</si>
  <si>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</si>
  <si>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</si>
  <si>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</si>
  <si>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</si>
  <si>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</si>
  <si>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</si>
  <si>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</si>
  <si>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</si>
  <si>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</si>
  <si>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</si>
  <si>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</si>
  <si>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</si>
  <si>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</si>
  <si>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</si>
  <si>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</si>
  <si>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</si>
  <si>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</si>
  <si>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</si>
  <si>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</si>
  <si>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</si>
  <si>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</si>
  <si>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</si>
  <si>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</si>
  <si>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</si>
  <si>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</si>
  <si>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</si>
  <si>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</si>
  <si>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</si>
  <si>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</si>
  <si>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</si>
  <si>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</si>
  <si>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</si>
  <si>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</si>
  <si>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</si>
  <si>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</si>
  <si>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</si>
  <si>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</si>
  <si>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</si>
  <si>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</si>
  <si>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</si>
  <si>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</si>
  <si>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</si>
  <si>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</si>
  <si>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</si>
  <si>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</si>
  <si>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</si>
  <si>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</si>
  <si>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</si>
  <si>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</si>
  <si>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</si>
  <si>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</si>
  <si>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</si>
  <si>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</si>
  <si>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</si>
  <si>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</si>
  <si>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</si>
  <si>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</si>
  <si>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</si>
  <si>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</si>
  <si>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</si>
  <si>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</si>
  <si>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</si>
  <si>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</si>
  <si>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</si>
  <si>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</si>
  <si>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</si>
  <si>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</si>
  <si>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</si>
  <si>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</si>
  <si>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</si>
  <si>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</si>
  <si>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</si>
  <si>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</si>
  <si>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</si>
  <si>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</si>
  <si>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</si>
  <si>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</si>
  <si>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</si>
  <si>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</si>
  <si>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</si>
  <si>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</si>
  <si>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</si>
  <si>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</si>
  <si>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</si>
  <si>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</si>
  <si>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</si>
  <si>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</si>
  <si>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</si>
  <si>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</si>
  <si>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</si>
  <si>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</si>
  <si>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</si>
  <si>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</si>
  <si>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</si>
  <si>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</si>
  <si>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</si>
  <si>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</si>
  <si>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</si>
  <si>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</si>
  <si>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</si>
  <si>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</si>
  <si>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</si>
  <si>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</si>
  <si>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</si>
  <si>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</si>
  <si>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</si>
  <si>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</si>
  <si>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</si>
  <si>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</si>
  <si>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</si>
  <si>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</si>
  <si>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</si>
  <si>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</si>
  <si>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</si>
  <si>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</si>
  <si>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</si>
  <si>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</si>
  <si>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</si>
  <si>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</si>
  <si>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</si>
  <si>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</si>
  <si>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</si>
  <si>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</si>
  <si>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</si>
  <si>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</si>
  <si>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</si>
  <si>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</si>
  <si>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</si>
  <si>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</si>
  <si>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</si>
  <si>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</si>
  <si>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</si>
  <si>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</si>
  <si>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</si>
  <si>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</si>
  <si>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</si>
  <si>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</si>
  <si>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</si>
  <si>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</si>
  <si>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</si>
  <si>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</si>
  <si>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</si>
  <si>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</si>
  <si>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</si>
  <si>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</si>
  <si>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</si>
  <si>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</si>
  <si>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</si>
  <si>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</si>
  <si>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</si>
  <si>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</si>
  <si>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</si>
  <si>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</si>
  <si>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</si>
  <si>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</si>
  <si>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</si>
  <si>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</si>
  <si>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</si>
  <si>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</si>
  <si>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</si>
  <si>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</si>
  <si>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</si>
  <si>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</si>
  <si>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</si>
  <si>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</si>
  <si>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</si>
  <si>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</si>
  <si>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</si>
  <si>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</si>
  <si>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</si>
  <si>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</si>
  <si>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</si>
  <si>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</si>
  <si>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</si>
  <si>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</si>
  <si>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</si>
  <si>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</si>
  <si>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</si>
  <si>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</si>
  <si>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</si>
  <si>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</si>
  <si>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</si>
  <si>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</si>
  <si>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</si>
  <si>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</si>
  <si>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</si>
  <si>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</si>
  <si>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</si>
  <si>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</si>
  <si>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</si>
  <si>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</si>
  <si>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</si>
  <si>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</si>
  <si>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</si>
  <si>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</si>
  <si>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</si>
  <si>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</si>
  <si>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</si>
  <si>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</si>
  <si>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</si>
  <si>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</si>
  <si>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</si>
  <si>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</si>
  <si>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</si>
  <si>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</si>
  <si>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</si>
  <si>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</si>
  <si>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</si>
  <si>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</si>
  <si>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</si>
  <si>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</si>
  <si>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</si>
  <si>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</si>
  <si>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</si>
  <si>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</si>
  <si>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</si>
  <si>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</si>
  <si>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</si>
  <si>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</si>
  <si>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</si>
  <si>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</si>
  <si>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</si>
  <si>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</si>
  <si>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</si>
  <si>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</si>
  <si>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</si>
  <si>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</si>
  <si>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</si>
  <si>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</si>
  <si>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</si>
  <si>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</si>
  <si>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</si>
  <si>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</si>
  <si>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</si>
  <si>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</si>
  <si>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</si>
  <si>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</si>
  <si>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</si>
  <si>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</si>
  <si>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</si>
  <si>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</si>
  <si>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</si>
  <si>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</si>
  <si>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</si>
  <si>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</si>
  <si>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</si>
  <si>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</si>
  <si>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</si>
  <si>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</si>
  <si>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</si>
  <si>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</si>
  <si>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</si>
  <si>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</si>
  <si>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</si>
  <si>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</si>
  <si>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</si>
  <si>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</si>
  <si>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</si>
  <si>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</si>
  <si>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</si>
  <si>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</si>
  <si>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</si>
  <si>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</si>
  <si>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</si>
  <si>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</si>
  <si>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</si>
  <si>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</si>
  <si>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</si>
  <si>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</si>
  <si>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</si>
  <si>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</si>
  <si>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</si>
  <si>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</si>
  <si>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</si>
  <si>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</si>
  <si>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</si>
  <si>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</si>
  <si>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</si>
  <si>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</si>
  <si>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</si>
  <si>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</si>
  <si>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</si>
  <si>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</si>
  <si>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</si>
  <si>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</si>
  <si>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</si>
  <si>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</si>
  <si>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</si>
  <si>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</si>
  <si>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</si>
  <si>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</si>
  <si>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</si>
  <si>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</si>
  <si>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</si>
  <si>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</si>
  <si>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</si>
  <si>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</si>
  <si>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</si>
  <si>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</si>
  <si>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</si>
  <si>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</si>
  <si>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</si>
  <si>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</si>
  <si>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</si>
  <si>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</si>
  <si>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</si>
  <si>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</si>
  <si>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</si>
  <si>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</si>
  <si>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</si>
  <si>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</si>
  <si>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</si>
  <si>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</si>
  <si>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</si>
  <si>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</si>
  <si>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</si>
  <si>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</si>
  <si>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</si>
  <si>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</si>
  <si>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</si>
  <si>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</si>
  <si>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</si>
  <si>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</si>
  <si>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</si>
  <si>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</si>
  <si>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</si>
  <si>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</si>
  <si>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</si>
  <si>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</si>
  <si>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</si>
  <si>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</si>
  <si>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</si>
  <si>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</si>
  <si>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</si>
  <si>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</si>
  <si>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</si>
  <si>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</si>
  <si>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</si>
  <si>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</si>
  <si>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</si>
  <si>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</si>
  <si>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</si>
  <si>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</si>
  <si>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</si>
  <si>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</si>
  <si>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</si>
  <si>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</si>
  <si>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</si>
  <si>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</si>
  <si>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</si>
  <si>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</si>
  <si>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</si>
  <si>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</si>
  <si>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</si>
  <si>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</si>
  <si>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</si>
  <si>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</si>
  <si>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</si>
  <si>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</si>
  <si>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</si>
  <si>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</si>
  <si>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</si>
  <si>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</si>
  <si>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</si>
  <si>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</si>
  <si>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</si>
  <si>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</si>
  <si>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</si>
  <si>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</si>
  <si>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</si>
  <si>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</si>
  <si>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</si>
  <si>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</si>
  <si>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</si>
  <si>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</si>
  <si>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</si>
  <si>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</si>
  <si>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</si>
  <si>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</si>
  <si>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</si>
  <si>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</si>
  <si>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</si>
  <si>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</si>
  <si>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</si>
  <si>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</si>
  <si>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</si>
  <si>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</si>
  <si>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</si>
  <si>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</si>
  <si>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</si>
  <si>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</si>
  <si>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</si>
  <si>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</si>
  <si>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</si>
  <si>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</si>
  <si>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</si>
  <si>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</si>
  <si>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</si>
  <si>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</si>
  <si>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</si>
  <si>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</si>
  <si>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</si>
  <si>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</si>
  <si>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</si>
  <si>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</si>
  <si>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</si>
  <si>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</si>
  <si>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</si>
  <si>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</si>
  <si>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</si>
  <si>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</si>
  <si>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</si>
  <si>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</si>
  <si>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</si>
  <si>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</si>
  <si>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</si>
  <si>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</si>
  <si>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</si>
  <si>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</si>
  <si>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</si>
  <si>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</si>
  <si>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</si>
  <si>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</si>
  <si>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</si>
  <si>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</si>
  <si>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</si>
  <si>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</si>
  <si>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</si>
  <si>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</si>
  <si>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</si>
  <si>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</si>
  <si>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</si>
  <si>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</si>
  <si>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</si>
  <si>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</si>
  <si>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</si>
  <si>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</si>
  <si>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</si>
  <si>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</si>
  <si>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</si>
  <si>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</si>
  <si>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</si>
  <si>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</si>
  <si>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</si>
  <si>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</si>
  <si>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</si>
  <si>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</si>
  <si>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</si>
  <si>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</si>
  <si>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</si>
  <si>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</si>
  <si>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</si>
  <si>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</si>
  <si>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</si>
  <si>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</si>
  <si>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</si>
  <si>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</si>
  <si>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</si>
  <si>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</si>
  <si>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</si>
  <si>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</si>
  <si>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</si>
  <si>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</si>
  <si>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</si>
  <si>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</si>
  <si>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</si>
  <si>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</si>
  <si>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</si>
  <si>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</si>
  <si>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</si>
  <si>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</si>
  <si>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</si>
  <si>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</si>
  <si>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</si>
  <si>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</si>
  <si>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</si>
  <si>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</si>
  <si>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</si>
  <si>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</si>
  <si>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</si>
  <si>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</si>
  <si>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</si>
  <si>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</si>
  <si>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</si>
  <si>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</si>
  <si>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</si>
  <si>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</si>
  <si>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</si>
  <si>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</si>
  <si>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</si>
  <si>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</si>
  <si>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</si>
  <si>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</si>
  <si>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</si>
  <si>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</si>
  <si>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</si>
  <si>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</si>
  <si>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</si>
  <si>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</si>
  <si>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</si>
  <si>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</si>
  <si>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</si>
  <si>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</si>
  <si>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</si>
  <si>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</si>
  <si>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</si>
  <si>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</si>
  <si>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</si>
  <si>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</si>
  <si>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</si>
  <si>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</si>
  <si>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</si>
  <si>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</si>
  <si>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</si>
  <si>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</si>
  <si>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</si>
  <si>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</si>
  <si>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</si>
  <si>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</si>
  <si>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</si>
  <si>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</si>
  <si>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</si>
  <si>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</si>
  <si>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</si>
  <si>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</si>
  <si>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</si>
  <si>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</si>
  <si>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</si>
  <si>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</si>
  <si>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</si>
  <si>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</si>
  <si>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</si>
  <si>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</si>
  <si>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</si>
  <si>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</si>
  <si>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</si>
  <si>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</si>
  <si>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</si>
  <si>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</si>
  <si>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</si>
  <si>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</si>
  <si>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</si>
  <si>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</si>
  <si>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</si>
  <si>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</si>
  <si>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</si>
  <si>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</si>
  <si>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</si>
  <si>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</si>
  <si>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</si>
  <si>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</si>
  <si>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</si>
  <si>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</si>
  <si>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</si>
  <si>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</si>
  <si>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</si>
  <si>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</si>
  <si>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</si>
  <si>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</si>
  <si>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</si>
  <si>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</si>
  <si>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</si>
  <si>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</si>
  <si>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</si>
  <si>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</si>
  <si>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</si>
  <si>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</si>
  <si>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</si>
  <si>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</si>
  <si>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</si>
  <si>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</si>
  <si>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</si>
  <si>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</si>
  <si>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</si>
  <si>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</si>
  <si>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</si>
  <si>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</si>
  <si>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</si>
  <si>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</si>
  <si>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</si>
  <si>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</si>
  <si>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</si>
  <si>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</si>
  <si>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</si>
  <si>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</si>
  <si>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</si>
  <si>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</si>
  <si>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</si>
  <si>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</si>
  <si>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</si>
  <si>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</si>
  <si>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</si>
  <si>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</si>
  <si>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</si>
  <si>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</si>
  <si>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</si>
  <si>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</si>
  <si>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</si>
  <si>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</si>
  <si>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</si>
  <si>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</si>
  <si>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</si>
  <si>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</si>
  <si>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</si>
  <si>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</si>
  <si>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</si>
  <si>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</si>
  <si>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</si>
  <si>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</si>
  <si>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</si>
  <si>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</si>
  <si>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</si>
  <si>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</si>
  <si>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</si>
  <si>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</si>
  <si>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</si>
  <si>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</si>
  <si>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</si>
  <si>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</si>
  <si>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</si>
  <si>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</si>
  <si>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</si>
  <si>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</si>
  <si>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</si>
  <si>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</si>
  <si>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</si>
  <si>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</si>
  <si>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</si>
  <si>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</si>
  <si>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</si>
  <si>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</si>
  <si>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</si>
  <si>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</si>
  <si>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</si>
  <si>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</si>
  <si>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</si>
  <si>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</si>
  <si>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</si>
  <si>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</si>
  <si>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</si>
  <si>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</si>
  <si>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</si>
  <si>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</si>
  <si>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</si>
  <si>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</si>
  <si>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</si>
  <si>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</si>
  <si>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</si>
  <si>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</si>
  <si>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</si>
  <si>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</si>
  <si>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</si>
  <si>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</si>
  <si>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</si>
  <si>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</si>
  <si>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</si>
  <si>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</si>
  <si>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</si>
  <si>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</si>
  <si>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</si>
  <si>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</si>
  <si>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</si>
  <si>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</si>
  <si>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</si>
  <si>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</si>
  <si>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</si>
  <si>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</si>
  <si>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</si>
  <si>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</si>
  <si>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</si>
  <si>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</si>
  <si>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</si>
  <si>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</si>
  <si>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</si>
  <si>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</si>
  <si>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</si>
  <si>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</si>
  <si>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</si>
  <si>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</si>
  <si>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</si>
  <si>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</si>
  <si>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</si>
  <si>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</si>
  <si>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</si>
  <si>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</si>
  <si>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</si>
  <si>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</si>
  <si>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</si>
  <si>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</si>
  <si>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</si>
  <si>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</si>
  <si>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</si>
  <si>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</si>
  <si>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</si>
  <si>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</si>
  <si>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</si>
  <si>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</si>
  <si>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</si>
  <si>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</si>
  <si>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</si>
  <si>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</si>
  <si>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</si>
  <si>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</si>
  <si>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</si>
  <si>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</si>
  <si>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</si>
  <si>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</si>
  <si>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</si>
  <si>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</si>
  <si>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</si>
  <si>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</si>
  <si>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</si>
  <si>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</si>
  <si>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</si>
  <si>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</si>
  <si>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</si>
  <si>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</si>
  <si>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</si>
  <si>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</si>
  <si>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</si>
  <si>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</si>
  <si>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</si>
  <si>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</si>
  <si>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</si>
  <si>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</si>
  <si>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</si>
  <si>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</si>
  <si>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</si>
  <si>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</si>
  <si>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</si>
  <si>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</si>
  <si>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</si>
  <si>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</si>
  <si>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</si>
  <si>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</si>
  <si>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</si>
  <si>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</si>
  <si>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</si>
  <si>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</si>
  <si>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</si>
  <si>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</si>
  <si>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</si>
  <si>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</si>
  <si>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</si>
  <si>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</si>
  <si>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</si>
  <si>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</si>
  <si>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</si>
  <si>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</si>
  <si>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</si>
  <si>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</si>
  <si>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</si>
  <si>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</si>
  <si>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</si>
  <si>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</si>
  <si>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</si>
  <si>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</si>
  <si>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</si>
  <si>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</si>
  <si>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</si>
  <si>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</si>
  <si>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</si>
  <si>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</si>
  <si>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</si>
  <si>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</si>
  <si>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</si>
  <si>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</si>
  <si>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</si>
  <si>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</si>
  <si>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</si>
  <si>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</si>
  <si>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</si>
  <si>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</si>
  <si>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</si>
  <si>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</si>
  <si>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</si>
  <si>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</si>
  <si>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</si>
  <si>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</si>
  <si>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</si>
  <si>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</si>
  <si>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</si>
  <si>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</si>
  <si>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</si>
  <si>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</si>
  <si>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</si>
  <si>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</si>
  <si>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</si>
  <si>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</si>
  <si>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</si>
  <si>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</si>
  <si>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</si>
  <si>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</si>
  <si>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</si>
  <si>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</si>
  <si>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</si>
  <si>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</si>
  <si>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</si>
  <si>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</si>
  <si>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</si>
  <si>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</si>
  <si>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</si>
  <si>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</si>
  <si>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</si>
  <si>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</si>
  <si>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</si>
  <si>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</si>
  <si>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</si>
  <si>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</si>
  <si>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</si>
  <si>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</si>
  <si>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</si>
  <si>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</si>
  <si>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</si>
  <si>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</si>
  <si>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</si>
  <si>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</si>
  <si>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</si>
  <si>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</si>
  <si>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</si>
  <si>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</si>
  <si>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</si>
  <si>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</si>
  <si>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</si>
  <si>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</si>
  <si>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</si>
  <si>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</si>
  <si>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</si>
  <si>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</si>
  <si>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</si>
  <si>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</si>
  <si>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</si>
  <si>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</si>
  <si>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</si>
  <si>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</si>
  <si>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</si>
  <si>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</si>
  <si>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</si>
  <si>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</si>
  <si>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</si>
  <si>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</si>
  <si>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</si>
  <si>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</si>
  <si>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</si>
  <si>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</si>
  <si>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</si>
  <si>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</si>
  <si>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</si>
  <si>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</si>
  <si>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</si>
  <si>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</si>
  <si>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</si>
  <si>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</si>
  <si>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</si>
  <si>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</si>
  <si>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</si>
  <si>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</si>
  <si>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</si>
  <si>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</si>
  <si>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</si>
  <si>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</si>
  <si>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</si>
  <si>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</si>
  <si>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</si>
  <si>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</si>
  <si>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</si>
  <si>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</si>
  <si>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</si>
  <si>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</si>
  <si>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</si>
  <si>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</si>
  <si>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</si>
  <si>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</si>
  <si>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</si>
  <si>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</si>
  <si>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</si>
  <si>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</si>
  <si>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</si>
  <si>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</si>
  <si>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</si>
  <si>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</si>
  <si>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</si>
  <si>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</si>
  <si>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</si>
  <si>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</si>
  <si>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</si>
  <si>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</si>
  <si>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</si>
  <si>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</si>
  <si>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</si>
  <si>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</si>
  <si>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</si>
  <si>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</si>
  <si>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</si>
  <si>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</si>
  <si>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</si>
  <si>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</si>
  <si>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</si>
  <si>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</si>
  <si>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</si>
  <si>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</si>
  <si>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</si>
  <si>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</si>
  <si>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</si>
  <si>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</si>
  <si>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</si>
  <si>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</si>
  <si>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</si>
  <si>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</si>
  <si>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</si>
  <si>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</si>
  <si>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</si>
  <si>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</si>
  <si>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</si>
  <si>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</si>
  <si>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</si>
  <si>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</si>
  <si>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</si>
  <si>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</si>
  <si>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</si>
  <si>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</si>
  <si>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</si>
  <si>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</si>
  <si>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</si>
  <si>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</si>
  <si>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</si>
  <si>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</si>
  <si>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</si>
  <si>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</si>
  <si>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</si>
  <si>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</si>
  <si>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</si>
  <si>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</si>
  <si>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</si>
  <si>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</si>
  <si>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</si>
  <si>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</si>
  <si>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</si>
  <si>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</si>
  <si>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</si>
  <si>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</si>
  <si>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</si>
  <si>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</si>
  <si>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</si>
  <si>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</si>
  <si>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</si>
  <si>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</si>
  <si>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</si>
  <si>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</si>
  <si>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</si>
  <si>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</si>
  <si>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</si>
  <si>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</si>
  <si>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</si>
  <si>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</si>
  <si>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</si>
  <si>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</si>
  <si>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</si>
  <si>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</si>
  <si>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</si>
  <si>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</si>
  <si>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</si>
  <si>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</si>
  <si>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</si>
  <si>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</si>
  <si>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</si>
  <si>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</si>
  <si>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</si>
  <si>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</si>
  <si>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</si>
  <si>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</si>
  <si>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</si>
  <si>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</si>
  <si>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</si>
  <si>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</si>
  <si>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</si>
  <si>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</si>
  <si>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</si>
  <si>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</si>
  <si>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</si>
  <si>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</si>
  <si>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</si>
  <si>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</si>
  <si>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</si>
  <si>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</si>
  <si>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</si>
  <si>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</si>
  <si>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</si>
  <si>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</si>
  <si>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</si>
  <si>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</si>
  <si>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</si>
  <si>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</si>
  <si>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</si>
  <si>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</si>
  <si>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</si>
  <si>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</si>
  <si>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</si>
  <si>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</si>
  <si>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</si>
  <si>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</si>
  <si>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</si>
  <si>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</si>
  <si>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</si>
  <si>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</si>
  <si>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</si>
  <si>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</si>
  <si>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</si>
  <si>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</si>
  <si>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</si>
  <si>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</si>
  <si>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</si>
  <si>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</si>
  <si>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</si>
  <si>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</si>
  <si>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</si>
  <si>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</si>
  <si>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</si>
  <si>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</si>
  <si>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</si>
  <si>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</si>
  <si>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</si>
  <si>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</si>
  <si>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</si>
  <si>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</si>
  <si>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</si>
  <si>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</si>
  <si>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</si>
  <si>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</si>
  <si>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</si>
  <si>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</si>
  <si>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</si>
  <si>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</si>
  <si>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</si>
  <si>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</si>
  <si>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</si>
  <si>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</si>
  <si>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</si>
  <si>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</si>
  <si>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</si>
  <si>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</si>
  <si>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</si>
  <si>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</si>
  <si>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</si>
  <si>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</si>
  <si>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</si>
  <si>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</si>
  <si>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</si>
  <si>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</si>
  <si>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</si>
  <si>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</si>
  <si>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</si>
  <si>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</si>
  <si>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</si>
  <si>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</si>
  <si>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</si>
  <si>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</si>
  <si>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</si>
  <si>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</si>
  <si>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</si>
  <si>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</si>
  <si>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</si>
  <si>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</si>
  <si>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</si>
  <si>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</si>
  <si>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</si>
  <si>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</si>
  <si>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</si>
  <si>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</si>
  <si>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</si>
  <si>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</si>
  <si>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</si>
  <si>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</si>
  <si>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</si>
  <si>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</si>
  <si>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</si>
  <si>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</si>
  <si>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</si>
  <si>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</si>
  <si>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</si>
  <si>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</si>
  <si>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</si>
  <si>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</si>
  <si>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</si>
  <si>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</si>
  <si>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</si>
  <si>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</si>
  <si>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</si>
  <si>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</si>
  <si>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</si>
  <si>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</si>
  <si>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</si>
  <si>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</si>
  <si>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</si>
  <si>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</si>
  <si>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</si>
  <si>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</si>
  <si>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</si>
  <si>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</si>
  <si>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</si>
  <si>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</si>
  <si>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</si>
  <si>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</si>
  <si>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</si>
  <si>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</si>
  <si>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</si>
  <si>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</si>
  <si>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</si>
  <si>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</si>
  <si>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</si>
  <si>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</si>
  <si>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</si>
  <si>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</si>
  <si>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</si>
  <si>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</si>
  <si>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</si>
  <si>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</si>
  <si>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</si>
  <si>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</si>
  <si>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</si>
  <si>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</si>
  <si>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</si>
  <si>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</si>
  <si>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</si>
  <si>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</si>
  <si>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</si>
  <si>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</si>
  <si>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</si>
  <si>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</si>
  <si>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</si>
  <si>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</si>
  <si>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</si>
  <si>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</si>
  <si>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</si>
  <si>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</si>
  <si>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</si>
  <si>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</si>
  <si>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</si>
  <si>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</si>
  <si>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</si>
  <si>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</si>
  <si>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</si>
  <si>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</si>
  <si>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</si>
  <si>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</si>
  <si>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</si>
  <si>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</si>
  <si>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</si>
  <si>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</si>
  <si>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</si>
  <si>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</si>
  <si>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</si>
  <si>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</si>
  <si>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</si>
  <si>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</si>
  <si>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</si>
  <si>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</si>
  <si>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</si>
  <si>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</si>
  <si>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</si>
  <si>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</si>
  <si>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</si>
  <si>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</si>
  <si>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</si>
  <si>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</si>
  <si>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</si>
  <si>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</si>
  <si>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</si>
  <si>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</si>
  <si>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</si>
  <si>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</si>
  <si>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</si>
  <si>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</si>
  <si>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</si>
  <si>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</si>
  <si>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</si>
  <si>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</si>
  <si>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</si>
  <si>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</si>
  <si>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</si>
  <si>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</si>
  <si>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</si>
  <si>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</si>
  <si>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</si>
  <si>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</si>
  <si>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</si>
  <si>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</si>
  <si>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</si>
  <si>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</si>
  <si>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</si>
  <si>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</si>
  <si>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</si>
  <si>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</si>
  <si>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</si>
  <si>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</si>
  <si>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</si>
  <si>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</si>
  <si>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</si>
  <si>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</si>
  <si>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</si>
  <si>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</si>
  <si>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</si>
  <si>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</si>
  <si>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</si>
  <si>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</si>
  <si>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</si>
  <si>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</si>
  <si>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</si>
  <si>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</si>
  <si>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</si>
  <si>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</si>
  <si>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</si>
  <si>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</si>
  <si>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</si>
  <si>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</si>
  <si>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</si>
  <si>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</si>
  <si>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</si>
  <si>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</si>
  <si>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</si>
  <si>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</si>
  <si>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</si>
  <si>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</si>
  <si>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</si>
  <si>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</si>
  <si>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</si>
  <si>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</si>
  <si>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</si>
  <si>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</si>
  <si>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</si>
  <si>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</si>
  <si>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</si>
  <si>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</si>
  <si>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</si>
  <si>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</si>
  <si>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</si>
  <si>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</si>
  <si>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</si>
  <si>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</si>
  <si>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</si>
  <si>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</si>
  <si>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</si>
  <si>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</si>
  <si>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</si>
  <si>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</si>
  <si>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</si>
  <si>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</si>
  <si>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</si>
  <si>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</si>
  <si>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</si>
  <si>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</si>
  <si>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</si>
  <si>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</si>
  <si>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</si>
  <si>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</si>
  <si>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</si>
  <si>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</si>
  <si>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</si>
  <si>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</si>
  <si>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</si>
  <si>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</si>
  <si>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</si>
  <si>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</si>
  <si>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</si>
  <si>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</si>
  <si>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</si>
  <si>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</si>
  <si>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</si>
  <si>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</si>
  <si>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</si>
  <si>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</si>
  <si>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</si>
  <si>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</si>
  <si>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</si>
  <si>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</si>
  <si>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</si>
  <si>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</si>
  <si>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</si>
  <si>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</si>
  <si>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</si>
  <si>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</si>
  <si>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</si>
  <si>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</si>
  <si>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</si>
  <si>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</si>
  <si>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</si>
  <si>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</si>
  <si>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</si>
  <si>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</si>
  <si>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</si>
  <si>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</si>
  <si>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</si>
  <si>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</si>
  <si>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</si>
  <si>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</si>
  <si>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</si>
  <si>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</si>
  <si>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</si>
  <si>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</si>
  <si>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</si>
  <si>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</si>
  <si>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</si>
  <si>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</si>
  <si>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</si>
  <si>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</si>
  <si>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</si>
  <si>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</si>
  <si>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</si>
  <si>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</si>
  <si>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</si>
  <si>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</si>
  <si>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</si>
  <si>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</si>
  <si>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</si>
  <si>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</si>
  <si>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</si>
  <si>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</si>
  <si>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</si>
  <si>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</si>
  <si>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</si>
  <si>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</si>
  <si>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</si>
  <si>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</si>
  <si>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</si>
  <si>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</si>
  <si>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</si>
  <si>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</si>
  <si>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</si>
  <si>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</si>
  <si>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</si>
  <si>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</si>
  <si>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</si>
  <si>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</si>
  <si>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</si>
  <si>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</si>
  <si>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</si>
  <si>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</si>
  <si>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</si>
  <si>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</si>
  <si>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</si>
  <si>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</si>
  <si>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</si>
  <si>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</si>
  <si>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</si>
  <si>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</si>
  <si>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</si>
  <si>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</si>
  <si>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</si>
  <si>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</si>
  <si>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</si>
  <si>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</si>
  <si>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</si>
  <si>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</si>
  <si>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</si>
  <si>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</si>
  <si>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</si>
  <si>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</si>
  <si>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</si>
  <si>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</si>
  <si>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</si>
  <si>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</si>
  <si>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</si>
  <si>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</si>
  <si>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</si>
  <si>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</si>
  <si>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</si>
  <si>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</si>
  <si>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</si>
  <si>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</si>
  <si>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</si>
  <si>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</si>
  <si>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</si>
  <si>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</si>
  <si>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</si>
  <si>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</si>
  <si>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</si>
  <si>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</si>
  <si>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</si>
  <si>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</si>
  <si>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</si>
  <si>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</si>
  <si>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</si>
  <si>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</si>
  <si>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</si>
  <si>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</si>
  <si>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</si>
  <si>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</si>
  <si>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</si>
  <si>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</si>
  <si>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</si>
  <si>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</si>
  <si>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</si>
  <si>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</si>
  <si>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</si>
  <si>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</si>
  <si>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</si>
  <si>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</si>
  <si>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</si>
  <si>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</si>
  <si>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</si>
  <si>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</si>
  <si>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</si>
  <si>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</si>
  <si>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</si>
  <si>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</si>
  <si>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</si>
  <si>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</si>
  <si>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</si>
  <si>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</si>
  <si>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</si>
  <si>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</si>
  <si>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</si>
  <si>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</si>
  <si>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</si>
  <si>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</si>
  <si>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</si>
  <si>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</si>
  <si>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</si>
  <si>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</si>
  <si>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</si>
  <si>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</si>
  <si>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</si>
  <si>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</si>
  <si>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</si>
  <si>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</si>
  <si>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</si>
  <si>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</si>
  <si>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</si>
  <si>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</si>
  <si>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</si>
  <si>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</si>
  <si>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</si>
  <si>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</si>
  <si>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</si>
  <si>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</si>
  <si>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</si>
  <si>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</si>
  <si>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</si>
  <si>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</si>
  <si>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</si>
  <si>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</si>
  <si>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</si>
  <si>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</si>
  <si>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</si>
  <si>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</si>
  <si>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</si>
  <si>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</si>
  <si>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</si>
  <si>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</si>
  <si>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</si>
  <si>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</si>
  <si>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</si>
  <si>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</si>
  <si>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</si>
  <si>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</si>
  <si>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</si>
  <si>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</si>
  <si>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</si>
  <si>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</si>
  <si>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</si>
  <si>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</si>
  <si>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</si>
  <si>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</si>
  <si>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</si>
  <si>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</si>
  <si>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</si>
  <si>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</si>
  <si>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</si>
  <si>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</si>
  <si>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</si>
  <si>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</si>
  <si>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</si>
  <si>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</si>
  <si>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</si>
  <si>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</si>
  <si>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</si>
  <si>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</si>
  <si>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</si>
  <si>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</si>
  <si>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</si>
  <si>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</si>
  <si>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</si>
  <si>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</si>
  <si>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</si>
  <si>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</si>
  <si>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</si>
  <si>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</si>
  <si>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</si>
  <si>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</si>
  <si>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</si>
  <si>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</si>
  <si>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</si>
  <si>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</si>
  <si>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</si>
  <si>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</si>
  <si>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</si>
  <si>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</si>
  <si>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</si>
  <si>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</si>
  <si>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</si>
  <si>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</si>
  <si>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</si>
  <si>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</si>
  <si>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</si>
  <si>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</si>
  <si>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</si>
  <si>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</si>
  <si>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</si>
  <si>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</si>
  <si>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</si>
  <si>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</si>
  <si>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</si>
  <si>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</si>
  <si>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</si>
  <si>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</si>
  <si>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</si>
  <si>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</si>
  <si>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</si>
  <si>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</si>
  <si>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</si>
  <si>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</si>
  <si>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</si>
  <si>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</si>
  <si>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</si>
  <si>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</si>
  <si>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</si>
  <si>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</si>
  <si>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</si>
  <si>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</si>
  <si>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</si>
  <si>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</si>
  <si>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</si>
  <si>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</si>
  <si>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</si>
  <si>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</si>
  <si>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</si>
  <si>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</si>
  <si>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</si>
  <si>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</si>
  <si>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</si>
  <si>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</si>
  <si>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</si>
  <si>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</si>
  <si>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</si>
  <si>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</si>
  <si>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</si>
  <si>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</si>
  <si>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</si>
  <si>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</si>
  <si>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</si>
  <si>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</si>
  <si>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</si>
  <si>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</si>
  <si>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</si>
  <si>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</si>
  <si>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</si>
  <si>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</si>
  <si>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</si>
  <si>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</si>
  <si>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</si>
  <si>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</si>
  <si>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</si>
  <si>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</si>
  <si>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</si>
  <si>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</si>
  <si>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</si>
  <si>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</si>
  <si>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</si>
  <si>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</si>
  <si>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</si>
  <si>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</si>
  <si>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</si>
  <si>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</si>
  <si>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</si>
  <si>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</si>
  <si>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</si>
  <si>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</si>
  <si>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</si>
  <si>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</si>
  <si>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</si>
  <si>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</si>
  <si>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</si>
  <si>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</si>
  <si>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</si>
  <si>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</si>
  <si>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</si>
  <si>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</si>
  <si>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</si>
  <si>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</si>
  <si>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</si>
  <si>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</si>
  <si>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</si>
  <si>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</si>
  <si>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</si>
  <si>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</si>
  <si>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</si>
  <si>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</si>
  <si>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</si>
  <si>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</si>
  <si>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</si>
  <si>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</si>
  <si>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</si>
  <si>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</si>
  <si>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</si>
  <si>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</si>
  <si>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</si>
  <si>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</si>
  <si>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</si>
  <si>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</si>
  <si>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</si>
  <si>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</si>
  <si>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</si>
  <si>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</si>
  <si>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</si>
  <si>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</si>
  <si>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</si>
  <si>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</si>
  <si>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</si>
  <si>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</si>
  <si>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</si>
  <si>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</si>
  <si>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</si>
  <si>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</si>
  <si>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</si>
  <si>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</si>
  <si>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</si>
  <si>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</si>
  <si>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</si>
  <si>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</si>
  <si>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</si>
  <si>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</si>
  <si>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</si>
  <si>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</si>
  <si>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</si>
  <si>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</si>
  <si>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</si>
  <si>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</si>
  <si>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</si>
  <si>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</si>
  <si>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</si>
  <si>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</si>
  <si>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</si>
  <si>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</si>
  <si>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</si>
  <si>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</si>
  <si>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</si>
  <si>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</si>
  <si>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</si>
  <si>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</si>
  <si>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</si>
  <si>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</si>
  <si>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</si>
  <si>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</si>
  <si>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</si>
  <si>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</si>
  <si>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</si>
  <si>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</si>
  <si>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</si>
  <si>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</si>
  <si>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</si>
  <si>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</si>
  <si>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</si>
  <si>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</si>
  <si>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</si>
  <si>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</si>
  <si>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</si>
  <si>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</si>
  <si>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</si>
  <si>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</si>
  <si>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</si>
  <si>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</si>
  <si>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</si>
  <si>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</si>
  <si>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</si>
  <si>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</si>
  <si>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</si>
  <si>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</si>
  <si>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</si>
  <si>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</si>
  <si>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</si>
  <si>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</si>
  <si>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</si>
  <si>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</si>
  <si>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</si>
  <si>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</si>
  <si>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</si>
  <si>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</si>
  <si>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</si>
  <si>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</si>
  <si>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</si>
  <si>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</si>
  <si>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</si>
  <si>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</si>
  <si>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</si>
  <si>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</si>
  <si>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</si>
  <si>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</si>
  <si>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</si>
  <si>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</si>
  <si>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</si>
  <si>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</si>
  <si>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</si>
  <si>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</si>
  <si>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</si>
  <si>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</si>
  <si>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</si>
  <si>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</si>
  <si>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</si>
  <si>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</si>
  <si>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</si>
  <si>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</si>
  <si>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</si>
  <si>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</si>
  <si>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</si>
  <si>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</si>
  <si>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</si>
  <si>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</si>
  <si>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</si>
  <si>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</si>
  <si>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</si>
  <si>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</si>
  <si>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</si>
  <si>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</si>
  <si>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</si>
  <si>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</si>
  <si>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</si>
  <si>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</si>
  <si>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</si>
  <si>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</si>
  <si>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</si>
  <si>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</si>
  <si>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</si>
  <si>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</si>
  <si>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</si>
  <si>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</si>
  <si>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</si>
  <si>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</si>
  <si>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</si>
  <si>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</si>
  <si>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</si>
  <si>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</si>
  <si>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</si>
  <si>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</si>
  <si>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</si>
  <si>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</si>
  <si>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</si>
  <si>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</si>
  <si>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</si>
  <si>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</si>
  <si>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</si>
  <si>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</si>
  <si>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</si>
  <si>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</si>
  <si>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</si>
  <si>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</si>
  <si>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</si>
  <si>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</si>
  <si>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</si>
  <si>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</si>
  <si>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</si>
  <si>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</si>
  <si>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</si>
  <si>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</si>
  <si>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</si>
  <si>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</si>
  <si>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</si>
  <si>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</si>
  <si>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</si>
  <si>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</si>
  <si>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</si>
  <si>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</si>
  <si>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</si>
  <si>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</si>
  <si>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</si>
  <si>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</si>
  <si>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</si>
  <si>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</si>
  <si>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</si>
  <si>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</si>
  <si>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</si>
  <si>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</si>
  <si>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</si>
  <si>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</si>
  <si>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</si>
  <si>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</si>
  <si>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</si>
  <si>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</si>
  <si>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</si>
  <si>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</si>
  <si>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</si>
  <si>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</si>
  <si>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</si>
  <si>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</si>
  <si>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</si>
  <si>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</si>
  <si>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</si>
  <si>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</si>
  <si>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</si>
  <si>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</si>
  <si>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</si>
  <si>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</si>
  <si>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</si>
  <si>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</si>
  <si>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</si>
  <si>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</si>
  <si>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</si>
  <si>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</si>
  <si>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</si>
  <si>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</si>
  <si>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</si>
  <si>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</si>
  <si>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</si>
  <si>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</si>
  <si>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</si>
  <si>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</si>
  <si>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</si>
  <si>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</si>
  <si>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</si>
  <si>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</si>
  <si>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</si>
  <si>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</si>
  <si>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</si>
  <si>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</si>
  <si>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</si>
  <si>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</si>
  <si>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</si>
  <si>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</si>
  <si>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</si>
  <si>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</si>
  <si>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</si>
  <si>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</si>
  <si>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</si>
  <si>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</si>
  <si>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</si>
  <si>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</si>
  <si>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</si>
  <si>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</si>
  <si>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</si>
  <si>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</si>
  <si>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</si>
  <si>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</si>
  <si>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</si>
  <si>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</si>
  <si>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</si>
  <si>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</si>
  <si>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</si>
  <si>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</si>
  <si>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</si>
  <si>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</si>
  <si>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</si>
  <si>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</si>
  <si>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</si>
  <si>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</si>
  <si>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</si>
  <si>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</si>
  <si>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</si>
  <si>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</si>
  <si>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</si>
  <si>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</si>
  <si>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</si>
  <si>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</si>
  <si>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</si>
  <si>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</si>
  <si>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</si>
  <si>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</si>
  <si>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</si>
  <si>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</si>
  <si>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</si>
  <si>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</si>
  <si>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</si>
  <si>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</si>
  <si>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</si>
  <si>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</si>
  <si>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</si>
  <si>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</si>
  <si>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</si>
  <si>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</si>
  <si>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</si>
  <si>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</si>
  <si>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</si>
  <si>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</si>
  <si>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</si>
  <si>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</si>
  <si>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</si>
  <si>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</si>
  <si>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</si>
  <si>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</si>
  <si>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</si>
  <si>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</si>
  <si>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</si>
  <si>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</si>
  <si>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</si>
  <si>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</si>
  <si>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</si>
  <si>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</si>
  <si>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</si>
  <si>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</si>
  <si>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</si>
  <si>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</si>
  <si>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</si>
  <si>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</si>
  <si>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</si>
  <si>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</si>
  <si>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</si>
  <si>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</si>
  <si>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</si>
  <si>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</si>
  <si>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</si>
  <si>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</si>
  <si>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</si>
  <si>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</si>
  <si>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</si>
  <si>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</si>
  <si>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</si>
  <si>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</si>
  <si>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</si>
  <si>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</si>
  <si>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</si>
  <si>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</si>
  <si>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</si>
  <si>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</si>
  <si>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</si>
  <si>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</si>
  <si>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</si>
  <si>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</si>
  <si>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</si>
  <si>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</si>
  <si>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</si>
  <si>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</si>
  <si>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</si>
  <si>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</si>
  <si>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</si>
  <si>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</si>
  <si>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</si>
  <si>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</si>
  <si>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</si>
  <si>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</si>
  <si>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</si>
  <si>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</si>
  <si>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</si>
  <si>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</si>
  <si>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</si>
  <si>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</si>
  <si>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</si>
  <si>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</si>
  <si>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</si>
  <si>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</si>
  <si>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</si>
  <si>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</si>
  <si>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</si>
  <si>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</si>
  <si>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</si>
  <si>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</si>
  <si>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</si>
  <si>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</si>
  <si>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</si>
  <si>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</si>
  <si>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</si>
  <si>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</si>
  <si>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</si>
  <si>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</si>
  <si>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</si>
  <si>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</si>
  <si>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</si>
  <si>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</si>
  <si>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</si>
  <si>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</si>
  <si>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</si>
  <si>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</si>
  <si>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</si>
  <si>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</si>
  <si>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</si>
  <si>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</si>
  <si>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</si>
  <si>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</si>
  <si>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</si>
  <si>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</si>
  <si>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</si>
  <si>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</si>
  <si>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</si>
  <si>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</si>
  <si>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</si>
  <si>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</si>
  <si>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</si>
  <si>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</si>
  <si>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</si>
  <si>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</si>
  <si>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</si>
  <si>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</si>
  <si>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</si>
  <si>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</si>
  <si>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</si>
  <si>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</si>
  <si>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</si>
  <si>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</si>
  <si>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</si>
  <si>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</si>
  <si>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</si>
  <si>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</si>
  <si>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</si>
  <si>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</si>
  <si>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</si>
  <si>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</si>
  <si>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</si>
  <si>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</si>
  <si>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</si>
  <si>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</si>
  <si>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</si>
  <si>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</si>
  <si>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</si>
  <si>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</si>
  <si>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</si>
  <si>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</si>
  <si>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</si>
  <si>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</si>
  <si>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</si>
  <si>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</si>
  <si>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</si>
  <si>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</si>
  <si>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</si>
  <si>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</si>
  <si>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</si>
  <si>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</si>
  <si>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</si>
  <si>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</si>
  <si>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</si>
  <si>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</si>
  <si>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</si>
  <si>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</si>
  <si>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</si>
  <si>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</si>
  <si>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</si>
  <si>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</si>
  <si>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</si>
  <si>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</si>
  <si>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</si>
  <si>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</si>
  <si>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</si>
  <si>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</si>
  <si>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</si>
  <si>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</si>
  <si>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</si>
  <si>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</si>
  <si>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</si>
  <si>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</si>
  <si>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</si>
  <si>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</si>
  <si>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</si>
  <si>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</si>
  <si>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</si>
  <si>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</si>
  <si>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</si>
  <si>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</si>
  <si>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</si>
  <si>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</si>
  <si>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</si>
  <si>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</si>
  <si>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</si>
  <si>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</si>
  <si>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</si>
  <si>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</si>
  <si>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</si>
  <si>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</si>
  <si>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</si>
  <si>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</si>
  <si>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</si>
  <si>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</si>
  <si>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</si>
  <si>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</si>
  <si>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</si>
  <si>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</si>
  <si>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</si>
  <si>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</si>
  <si>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</si>
  <si>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</si>
  <si>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</si>
  <si>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</si>
  <si>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</si>
  <si>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</si>
  <si>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</si>
  <si>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</si>
  <si>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</si>
  <si>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</si>
  <si>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</si>
  <si>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</si>
  <si>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</si>
  <si>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</si>
  <si>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</si>
  <si>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</si>
  <si>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</si>
  <si>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</si>
  <si>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</si>
  <si>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</si>
  <si>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</si>
  <si>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</si>
  <si>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</si>
  <si>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</si>
  <si>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</si>
  <si>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</si>
  <si>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</si>
  <si>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</si>
  <si>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</si>
  <si>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</si>
  <si>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</si>
  <si>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</si>
  <si>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</si>
  <si>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</si>
  <si>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</si>
  <si>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</si>
  <si>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</si>
  <si>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</si>
  <si>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</si>
  <si>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</si>
  <si>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</si>
  <si>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</si>
  <si>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</si>
  <si>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</si>
  <si>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</si>
  <si>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</si>
  <si>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</si>
  <si>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</si>
  <si>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</si>
  <si>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</si>
  <si>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</si>
  <si>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</si>
  <si>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</si>
  <si>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</si>
  <si>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</si>
  <si>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</si>
  <si>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</si>
  <si>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</si>
  <si>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</si>
  <si>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</si>
  <si>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</si>
  <si>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</si>
  <si>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</si>
  <si>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</si>
  <si>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</si>
  <si>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</si>
  <si>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</si>
  <si>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</si>
  <si>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</si>
  <si>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</si>
  <si>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</si>
  <si>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</si>
  <si>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</si>
  <si>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</si>
  <si>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</si>
  <si>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</si>
  <si>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</si>
  <si>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</si>
  <si>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</si>
  <si>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</si>
  <si>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</si>
  <si>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</si>
  <si>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</si>
  <si>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</si>
  <si>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</si>
  <si>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</si>
  <si>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</si>
  <si>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</si>
  <si>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</si>
  <si>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</si>
  <si>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</si>
  <si>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</si>
  <si>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</si>
  <si>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</si>
  <si>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</si>
  <si>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</si>
  <si>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</si>
  <si>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</si>
  <si>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</si>
  <si>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</si>
  <si>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</si>
  <si>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</si>
  <si>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</si>
  <si>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</si>
  <si>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</si>
  <si>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</si>
  <si>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</si>
  <si>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</si>
  <si>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</si>
  <si>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</si>
  <si>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</si>
  <si>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</si>
  <si>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</si>
  <si>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</si>
  <si>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</si>
  <si>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</si>
  <si>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</si>
  <si>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</si>
  <si>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</si>
  <si>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</si>
  <si>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</si>
  <si>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</si>
  <si>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</si>
  <si>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</si>
  <si>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</si>
  <si>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</si>
  <si>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</si>
  <si>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</si>
  <si>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</si>
  <si>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</si>
  <si>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</si>
  <si>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</si>
  <si>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</si>
  <si>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</si>
  <si>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</si>
  <si>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</si>
  <si>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</si>
  <si>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</si>
  <si>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</si>
  <si>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</si>
  <si>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</si>
  <si>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</si>
  <si>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</si>
  <si>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</si>
  <si>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</si>
  <si>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</si>
  <si>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</si>
  <si>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</si>
  <si>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</si>
  <si>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</si>
  <si>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</si>
  <si>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</si>
  <si>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</si>
  <si>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</si>
  <si>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</si>
  <si>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</si>
  <si>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</si>
  <si>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</si>
  <si>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</si>
  <si>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</si>
  <si>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</si>
  <si>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</si>
  <si>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</si>
  <si>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</si>
  <si>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</si>
  <si>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</si>
  <si>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</si>
  <si>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</si>
  <si>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</si>
  <si>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</si>
  <si>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</si>
  <si>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</si>
  <si>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</si>
  <si>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</si>
  <si>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</si>
  <si>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</si>
  <si>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</si>
  <si>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</si>
  <si>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</si>
  <si>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</si>
  <si>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</si>
  <si>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</si>
  <si>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</si>
  <si>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</si>
  <si>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</si>
  <si>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</si>
  <si>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</si>
  <si>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</si>
  <si>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</si>
  <si>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</si>
  <si>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</si>
  <si>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</si>
  <si>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</si>
  <si>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</si>
  <si>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</si>
  <si>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</si>
  <si>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</si>
  <si>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</si>
  <si>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</si>
  <si>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</si>
  <si>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</si>
  <si>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</si>
  <si>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</si>
  <si>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</si>
  <si>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</si>
  <si>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</si>
  <si>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</si>
  <si>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</si>
  <si>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</si>
  <si>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</si>
  <si>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</si>
  <si>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</si>
  <si>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</si>
  <si>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</si>
  <si>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</si>
  <si>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</si>
  <si>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</si>
  <si>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</si>
  <si>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</si>
  <si>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</si>
  <si>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</si>
  <si>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</si>
  <si>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</si>
  <si>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</si>
  <si>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</si>
  <si>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</si>
  <si>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</si>
  <si>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</si>
  <si>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</si>
  <si>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</si>
  <si>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</si>
  <si>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</si>
  <si>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</si>
  <si>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</si>
  <si>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</si>
  <si>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</si>
  <si>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</si>
  <si>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</si>
  <si>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</si>
  <si>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</si>
  <si>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</si>
  <si>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</si>
  <si>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</si>
  <si>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</si>
  <si>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</si>
  <si>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</si>
  <si>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</si>
  <si>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</si>
  <si>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</si>
  <si>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</si>
  <si>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</si>
  <si>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</si>
  <si>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</si>
  <si>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</si>
  <si>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</si>
  <si>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</si>
  <si>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</si>
  <si>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</si>
  <si>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</si>
  <si>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</si>
  <si>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</si>
  <si>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</si>
  <si>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</si>
  <si>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</si>
  <si>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</si>
  <si>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</si>
  <si>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</si>
  <si>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</si>
  <si>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</si>
  <si>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</si>
  <si>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</si>
  <si>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</si>
  <si>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</si>
  <si>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</si>
  <si>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</si>
  <si>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</si>
  <si>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</si>
  <si>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</si>
  <si>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</si>
  <si>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</si>
  <si>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</si>
  <si>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</si>
  <si>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</si>
  <si>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</si>
  <si>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</si>
  <si>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</si>
  <si>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</si>
  <si>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</si>
  <si>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</si>
  <si>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</si>
  <si>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</si>
  <si>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</si>
  <si>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</si>
  <si>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</si>
  <si>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</si>
  <si>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</si>
  <si>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</si>
  <si>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</si>
  <si>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</si>
  <si>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</si>
  <si>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</si>
  <si>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</si>
  <si>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</si>
  <si>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</si>
  <si>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</si>
  <si>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</si>
  <si>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</si>
  <si>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</si>
  <si>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</si>
  <si>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</si>
  <si>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</si>
  <si>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</si>
  <si>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</si>
  <si>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</si>
  <si>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</si>
  <si>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</si>
  <si>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</si>
  <si>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</si>
  <si>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</si>
  <si>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</si>
  <si>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</si>
  <si>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</si>
  <si>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</si>
  <si>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</si>
  <si>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</si>
  <si>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</si>
  <si>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</si>
  <si>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</si>
  <si>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</si>
  <si>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</si>
  <si>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</si>
  <si>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</si>
  <si>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</si>
  <si>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</si>
  <si>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</si>
  <si>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</si>
  <si>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</si>
  <si>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</si>
  <si>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</si>
  <si>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</si>
  <si>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</si>
  <si>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</si>
  <si>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</si>
  <si>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</si>
  <si>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</si>
  <si>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</si>
  <si>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</si>
  <si>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</si>
  <si>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</si>
  <si>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</si>
  <si>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</si>
  <si>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</si>
  <si>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</si>
  <si>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</si>
  <si>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</si>
  <si>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</si>
  <si>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</si>
  <si>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</si>
  <si>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</si>
  <si>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</si>
  <si>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</si>
  <si>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</si>
  <si>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</si>
  <si>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</si>
  <si>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</si>
  <si>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</si>
  <si>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</si>
  <si>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</si>
  <si>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</si>
  <si>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</si>
  <si>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</si>
  <si>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</si>
  <si>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</si>
  <si>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</si>
  <si>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</si>
  <si>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</si>
  <si>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</si>
  <si>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</si>
  <si>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</si>
  <si>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</si>
  <si>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</si>
  <si>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</si>
  <si>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</si>
  <si>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</si>
  <si>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</si>
  <si>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</si>
  <si>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</si>
  <si>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</si>
  <si>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</si>
  <si>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</si>
  <si>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</si>
  <si>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</si>
  <si>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</si>
  <si>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</si>
  <si>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</si>
  <si>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</si>
  <si>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</si>
  <si>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</si>
  <si>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</si>
  <si>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</si>
  <si>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</si>
  <si>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</si>
  <si>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</si>
  <si>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</si>
  <si>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</si>
  <si>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</si>
  <si>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</si>
  <si>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</si>
  <si>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</si>
  <si>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</si>
  <si>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</si>
  <si>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</si>
  <si>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</si>
  <si>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</si>
  <si>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</si>
  <si>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</si>
  <si>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</si>
  <si>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</si>
  <si>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</si>
  <si>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</si>
  <si>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</si>
  <si>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</si>
  <si>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</si>
  <si>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</si>
  <si>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</si>
  <si>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</si>
  <si>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</si>
  <si>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</si>
  <si>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</si>
  <si>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</si>
  <si>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</si>
  <si>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</si>
  <si>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</si>
  <si>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</si>
  <si>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</si>
  <si>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</si>
  <si>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</si>
  <si>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</si>
  <si>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</si>
  <si>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</si>
  <si>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</si>
  <si>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</si>
  <si>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</si>
  <si>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</si>
  <si>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</si>
  <si>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</si>
  <si>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</si>
  <si>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</si>
  <si>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</si>
  <si>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</si>
  <si>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</si>
  <si>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</si>
  <si>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</si>
  <si>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</si>
  <si>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</si>
  <si>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</si>
  <si>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</si>
  <si>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</si>
  <si>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</si>
  <si>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</si>
  <si>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</si>
  <si>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</si>
  <si>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</si>
  <si>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</si>
  <si>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</si>
  <si>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</si>
  <si>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</si>
  <si>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</si>
  <si>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</si>
  <si>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</si>
  <si>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</si>
  <si>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</si>
  <si>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</si>
  <si>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</si>
  <si>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</si>
  <si>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</si>
  <si>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</si>
  <si>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</si>
  <si>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</si>
  <si>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</si>
  <si>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</si>
  <si>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</si>
  <si>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</si>
  <si>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</si>
  <si>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</si>
  <si>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</si>
  <si>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</si>
  <si>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</si>
  <si>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</si>
  <si>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</si>
  <si>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</si>
  <si>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</si>
  <si>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</si>
  <si>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</si>
  <si>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</si>
  <si>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</si>
  <si>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</si>
  <si>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</si>
  <si>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</si>
  <si>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</si>
  <si>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</si>
  <si>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</si>
  <si>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</si>
  <si>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</si>
  <si>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</si>
  <si>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</si>
  <si>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</si>
  <si>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</si>
  <si>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</si>
  <si>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</si>
  <si>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</si>
  <si>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</si>
  <si>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</si>
  <si>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</si>
  <si>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</si>
  <si>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</si>
  <si>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</si>
  <si>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</si>
  <si>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</si>
  <si>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</si>
  <si>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</si>
  <si>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</si>
  <si>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</si>
  <si>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</si>
  <si>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</si>
  <si>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</si>
  <si>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</si>
  <si>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</si>
  <si>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</si>
  <si>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</si>
  <si>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</si>
  <si>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</si>
  <si>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</si>
  <si>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</si>
  <si>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</si>
  <si>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</si>
  <si>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</si>
  <si>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</si>
  <si>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</si>
  <si>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</si>
  <si>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</si>
  <si>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</si>
  <si>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</si>
  <si>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</si>
  <si>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</si>
  <si>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</si>
  <si>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</si>
  <si>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</si>
  <si>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</si>
  <si>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</si>
  <si>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</si>
  <si>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</si>
  <si>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</si>
  <si>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</si>
  <si>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</si>
  <si>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</si>
  <si>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</si>
  <si>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</si>
  <si>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</si>
  <si>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</si>
  <si>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</si>
  <si>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</si>
  <si>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</si>
  <si>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</si>
  <si>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</si>
  <si>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</si>
  <si>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</si>
  <si>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</si>
  <si>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</si>
  <si>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</si>
  <si>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</si>
  <si>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</si>
  <si>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</si>
  <si>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</si>
  <si>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</si>
  <si>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</si>
  <si>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</si>
  <si>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</si>
  <si>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</si>
  <si>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</si>
  <si>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</si>
  <si>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</si>
  <si>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</si>
  <si>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</si>
  <si>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</si>
  <si>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</si>
  <si>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</si>
  <si>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</si>
  <si>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</si>
  <si>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</si>
  <si>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</si>
  <si>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</si>
  <si>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</si>
  <si>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</si>
  <si>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</si>
  <si>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</si>
  <si>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</si>
  <si>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</si>
  <si>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</si>
  <si>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</si>
  <si>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</si>
  <si>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</si>
  <si>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</si>
  <si>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</si>
  <si>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</si>
  <si>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</si>
  <si>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</si>
  <si>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</si>
  <si>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</si>
  <si>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</si>
  <si>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</si>
  <si>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</si>
  <si>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</si>
  <si>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</si>
  <si>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</si>
  <si>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</si>
  <si>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</si>
  <si>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</si>
  <si>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</si>
  <si>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</si>
  <si>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</si>
  <si>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</si>
  <si>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</si>
  <si>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</si>
  <si>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</si>
  <si>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</si>
  <si>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</si>
  <si>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</si>
  <si>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</si>
  <si>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</si>
  <si>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</si>
  <si>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</si>
  <si>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</si>
  <si>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</si>
  <si>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</si>
  <si>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</si>
  <si>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</si>
  <si>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</si>
  <si>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</si>
  <si>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</si>
  <si>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</si>
  <si>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</si>
  <si>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</si>
  <si>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</si>
  <si>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</si>
  <si>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</si>
  <si>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</si>
  <si>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</si>
  <si>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</si>
  <si>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</si>
  <si>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</si>
  <si>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</si>
  <si>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</si>
  <si>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</si>
  <si>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</si>
  <si>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</si>
  <si>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</si>
  <si>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</si>
  <si>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</si>
  <si>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</si>
  <si>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</si>
  <si>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</si>
  <si>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</si>
  <si>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</si>
  <si>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</si>
  <si>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</si>
  <si>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</si>
  <si>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</si>
  <si>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</si>
  <si>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</si>
  <si>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</si>
  <si>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</si>
  <si>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</si>
  <si>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</si>
  <si>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</si>
  <si>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</si>
  <si>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</si>
  <si>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</si>
  <si>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</si>
  <si>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</si>
  <si>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</si>
  <si>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</si>
  <si>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</si>
  <si>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</si>
  <si>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</si>
  <si>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</si>
  <si>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</si>
  <si>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</si>
  <si>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</si>
  <si>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</si>
  <si>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</si>
  <si>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</si>
  <si>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</si>
  <si>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</si>
  <si>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</si>
  <si>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</si>
  <si>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</si>
  <si>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</si>
  <si>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</si>
  <si>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</si>
  <si>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</si>
  <si>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</si>
  <si>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</si>
  <si>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</si>
  <si>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</si>
  <si>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</si>
  <si>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</si>
  <si>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</si>
  <si>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</si>
  <si>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</si>
  <si>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</si>
  <si>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</si>
  <si>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</si>
  <si>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</si>
  <si>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</si>
  <si>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</si>
  <si>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</si>
  <si>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</si>
  <si>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</si>
  <si>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</si>
  <si>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</si>
  <si>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</si>
  <si>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</si>
  <si>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</si>
  <si>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</si>
  <si>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</si>
  <si>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</si>
  <si>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</si>
  <si>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</si>
  <si>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</si>
  <si>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</si>
  <si>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</si>
  <si>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</si>
  <si>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</si>
  <si>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</si>
  <si>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</si>
  <si>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</si>
  <si>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</si>
  <si>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</si>
  <si>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</si>
  <si>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</si>
  <si>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</si>
  <si>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</si>
  <si>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</si>
  <si>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</si>
  <si>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</si>
  <si>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</si>
  <si>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</si>
  <si>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</si>
  <si>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</si>
  <si>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</si>
  <si>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</si>
  <si>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</si>
  <si>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</si>
  <si>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</si>
  <si>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</si>
  <si>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</si>
  <si>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</si>
  <si>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</si>
  <si>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</si>
  <si>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</si>
  <si>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</si>
  <si>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</si>
  <si>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</si>
  <si>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</si>
  <si>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</si>
  <si>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</si>
  <si>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</si>
  <si>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</si>
  <si>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</si>
  <si>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</si>
  <si>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</si>
  <si>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</si>
  <si>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</si>
  <si>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</si>
  <si>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</si>
  <si>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</si>
  <si>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</si>
  <si>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</si>
  <si>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</si>
  <si>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</si>
  <si>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</si>
  <si>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</si>
  <si>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</si>
  <si>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</si>
  <si>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</si>
  <si>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</si>
  <si>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</si>
  <si>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</si>
  <si>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</si>
  <si>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</si>
  <si>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</si>
  <si>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</si>
  <si>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</si>
  <si>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</si>
  <si>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</si>
  <si>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</si>
  <si>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</si>
  <si>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</si>
  <si>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</si>
  <si>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</si>
  <si>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</si>
  <si>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</si>
  <si>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</si>
  <si>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</si>
  <si>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</si>
  <si>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</si>
  <si>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</si>
  <si>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</si>
  <si>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</si>
  <si>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</si>
  <si>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</si>
  <si>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</si>
  <si>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</si>
  <si>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</si>
  <si>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</si>
  <si>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</si>
  <si>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</si>
  <si>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</si>
  <si>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</si>
  <si>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</si>
  <si>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</si>
  <si>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</si>
  <si>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</si>
  <si>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</si>
  <si>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</si>
  <si>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</si>
  <si>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</si>
  <si>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</si>
  <si>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</si>
  <si>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</si>
  <si>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</si>
  <si>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</si>
  <si>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</si>
  <si>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</si>
  <si>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</si>
  <si>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</si>
  <si>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</si>
  <si>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</si>
  <si>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</si>
  <si>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</si>
  <si>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</si>
  <si>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</si>
  <si>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</si>
  <si>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</si>
  <si>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</si>
  <si>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</si>
  <si>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</si>
  <si>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</si>
  <si>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</si>
  <si>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</si>
  <si>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</si>
  <si>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</si>
  <si>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</si>
  <si>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</si>
  <si>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</si>
  <si>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</si>
  <si>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</si>
  <si>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</si>
  <si>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</si>
  <si>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</si>
  <si>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</si>
  <si>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</si>
  <si>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</si>
  <si>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</si>
  <si>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</si>
  <si>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</si>
  <si>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</si>
  <si>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</si>
  <si>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</si>
  <si>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</si>
  <si>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</si>
  <si>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</si>
  <si>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</si>
  <si>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</si>
  <si>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</si>
  <si>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</si>
  <si>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</si>
  <si>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</si>
  <si>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</si>
  <si>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</si>
  <si>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</si>
  <si>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</si>
  <si>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</si>
  <si>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</si>
  <si>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</si>
  <si>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</si>
  <si>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</si>
  <si>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</si>
  <si>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</si>
  <si>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</si>
  <si>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</si>
  <si>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</si>
  <si>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</si>
  <si>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</si>
  <si>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</si>
  <si>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</si>
  <si>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</si>
  <si>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</si>
  <si>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</si>
  <si>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</si>
  <si>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</si>
  <si>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</si>
  <si>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</si>
  <si>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</si>
  <si>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</si>
  <si>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</si>
  <si>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</si>
  <si>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</si>
  <si>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</si>
  <si>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</si>
  <si>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</si>
  <si>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</si>
  <si>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</si>
  <si>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</si>
  <si>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</si>
  <si>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</si>
  <si>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</si>
  <si>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</si>
  <si>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</si>
  <si>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</si>
  <si>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</si>
  <si>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</si>
  <si>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</si>
  <si>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</si>
  <si>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</si>
  <si>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</si>
  <si>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</si>
  <si>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</si>
  <si>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</si>
  <si>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</si>
  <si>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</si>
  <si>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</si>
  <si>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</si>
  <si>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</si>
  <si>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</si>
  <si>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</si>
  <si>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</si>
  <si>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</si>
  <si>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</si>
  <si>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</si>
  <si>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</si>
  <si>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</si>
  <si>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</si>
  <si>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</si>
  <si>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</si>
  <si>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</si>
  <si>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</si>
  <si>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</si>
  <si>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</si>
  <si>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</si>
  <si>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</si>
  <si>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</si>
  <si>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</si>
  <si>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</si>
  <si>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</si>
  <si>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</si>
  <si>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</si>
  <si>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</si>
  <si>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</si>
  <si>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</si>
  <si>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</si>
  <si>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</si>
  <si>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</si>
  <si>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</si>
  <si>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</si>
  <si>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</si>
  <si>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</si>
  <si>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</si>
  <si>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</si>
  <si>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</si>
  <si>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</si>
  <si>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</si>
  <si>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</si>
  <si>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</si>
  <si>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</si>
  <si>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</si>
  <si>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</si>
  <si>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</si>
  <si>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</si>
  <si>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</si>
  <si>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</si>
  <si>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</si>
  <si>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</si>
  <si>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</si>
  <si>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</si>
  <si>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</si>
  <si>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</si>
  <si>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</si>
  <si>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</si>
  <si>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</si>
  <si>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</si>
  <si>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</si>
  <si>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</si>
  <si>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</si>
  <si>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</si>
  <si>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</si>
  <si>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</si>
  <si>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</si>
  <si>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</si>
  <si>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</si>
  <si>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</si>
  <si>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</si>
  <si>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</si>
  <si>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</si>
  <si>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</si>
  <si>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</si>
  <si>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</si>
  <si>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</si>
  <si>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</si>
  <si>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</si>
  <si>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</si>
  <si>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</si>
  <si>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</si>
  <si>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</si>
  <si>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</si>
  <si>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</si>
  <si>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</si>
  <si>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</si>
  <si>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</si>
  <si>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</si>
  <si>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</si>
  <si>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</si>
  <si>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</si>
  <si>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</si>
  <si>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</si>
  <si>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</si>
  <si>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</si>
  <si>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</si>
  <si>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</si>
  <si>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</si>
  <si>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</si>
  <si>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</si>
  <si>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</si>
  <si>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</si>
  <si>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</si>
  <si>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</si>
  <si>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</si>
  <si>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</si>
  <si>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</si>
  <si>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</si>
  <si>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</si>
  <si>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</si>
  <si>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</si>
  <si>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</si>
  <si>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</si>
  <si>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</si>
  <si>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</si>
  <si>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</si>
  <si>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</si>
  <si>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</si>
  <si>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</si>
  <si>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</si>
  <si>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</si>
  <si>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</si>
  <si>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</si>
  <si>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</si>
  <si>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</si>
  <si>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</si>
  <si>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</si>
  <si>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</si>
  <si>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</si>
  <si>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</si>
  <si>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</si>
  <si>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</si>
  <si>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</si>
  <si>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</si>
  <si>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</si>
  <si>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</si>
  <si>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</si>
  <si>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</si>
  <si>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</si>
  <si>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</si>
  <si>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</si>
  <si>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</si>
  <si>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</si>
  <si>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</si>
  <si>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</si>
  <si>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</si>
  <si>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</si>
  <si>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</si>
  <si>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</si>
  <si>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</si>
  <si>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</si>
  <si>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</si>
  <si>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</si>
  <si>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</si>
  <si>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</si>
  <si>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</si>
  <si>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</si>
  <si>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</si>
  <si>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</si>
  <si>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</si>
  <si>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</si>
  <si>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</si>
  <si>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</si>
  <si>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</si>
  <si>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</si>
  <si>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</si>
  <si>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</si>
  <si>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</si>
  <si>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</si>
  <si>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</si>
  <si>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</si>
  <si>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</si>
  <si>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</si>
  <si>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</si>
  <si>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</si>
  <si>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</si>
  <si>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</si>
  <si>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</si>
  <si>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</si>
  <si>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</si>
  <si>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</si>
  <si>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</si>
  <si>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</si>
  <si>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</si>
  <si>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</si>
  <si>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</si>
  <si>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</si>
  <si>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</si>
  <si>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</si>
  <si>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</si>
  <si>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</si>
  <si>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</si>
  <si>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</si>
  <si>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</si>
  <si>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</si>
  <si>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</si>
  <si>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</si>
  <si>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</si>
  <si>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</si>
  <si>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</si>
  <si>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</si>
  <si>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</si>
  <si>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</si>
  <si>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</si>
  <si>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</si>
  <si>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</si>
  <si>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</si>
  <si>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</si>
  <si>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</si>
  <si>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</si>
  <si>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</si>
  <si>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</si>
  <si>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</si>
  <si>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</si>
  <si>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</si>
  <si>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</si>
  <si>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</si>
  <si>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</si>
  <si>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</si>
  <si>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</si>
  <si>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</si>
  <si>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</si>
  <si>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</si>
  <si>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</si>
  <si>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</si>
  <si>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</si>
  <si>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</si>
  <si>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</si>
  <si>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</si>
  <si>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</si>
  <si>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</si>
  <si>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</si>
  <si>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</si>
  <si>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</si>
  <si>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</si>
  <si>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</si>
  <si>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</si>
  <si>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</si>
  <si>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</si>
  <si>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</si>
  <si>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</si>
  <si>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</si>
  <si>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</si>
  <si>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</si>
  <si>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</si>
  <si>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</si>
  <si>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</si>
  <si>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</si>
  <si>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</si>
  <si>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</si>
  <si>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</si>
  <si>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</si>
  <si>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</si>
  <si>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</si>
  <si>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</si>
  <si>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</si>
  <si>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</si>
  <si>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</si>
  <si>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</si>
  <si>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</si>
  <si>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</si>
  <si>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</si>
  <si>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</si>
  <si>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</si>
  <si>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</si>
  <si>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</si>
  <si>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</si>
  <si>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</si>
  <si>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</si>
  <si>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</si>
  <si>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</si>
  <si>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</si>
  <si>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</si>
  <si>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</si>
  <si>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</si>
  <si>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</si>
  <si>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</si>
  <si>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</si>
  <si>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</si>
  <si>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</si>
  <si>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</si>
  <si>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</si>
  <si>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</si>
  <si>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</si>
  <si>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</si>
  <si>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</si>
  <si>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</si>
  <si>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</si>
  <si>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</si>
  <si>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</si>
  <si>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</si>
  <si>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</si>
  <si>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</si>
  <si>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</si>
  <si>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</si>
  <si>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</si>
  <si>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</si>
  <si>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</si>
  <si>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</si>
  <si>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</si>
  <si>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</si>
  <si>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</si>
  <si>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</si>
  <si>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</si>
  <si>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</si>
  <si>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</si>
  <si>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</si>
  <si>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</si>
  <si>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</si>
  <si>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</si>
  <si>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</si>
  <si>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</si>
  <si>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</si>
  <si>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</si>
  <si>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</si>
  <si>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</si>
  <si>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</si>
  <si>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</si>
  <si>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</si>
  <si>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</si>
  <si>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</si>
  <si>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</si>
  <si>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</si>
  <si>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</si>
  <si>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</si>
  <si>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</si>
  <si>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</si>
  <si>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</si>
  <si>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</si>
  <si>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</si>
  <si>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</si>
  <si>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</si>
  <si>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</si>
  <si>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</si>
  <si>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</si>
  <si>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</si>
  <si>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</si>
  <si>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</si>
  <si>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</si>
  <si>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</si>
  <si>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</si>
  <si>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</si>
  <si>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</si>
  <si>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</si>
  <si>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</si>
  <si>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</si>
  <si>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</si>
  <si>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</si>
  <si>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</si>
  <si>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</si>
  <si>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</si>
  <si>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</si>
  <si>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</si>
  <si>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</si>
  <si>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</si>
  <si>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</si>
  <si>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</si>
  <si>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</si>
  <si>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</si>
  <si>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</si>
  <si>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</si>
  <si>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</si>
  <si>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</si>
  <si>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</si>
  <si>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</si>
  <si>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</si>
  <si>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</si>
  <si>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</si>
  <si>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</si>
  <si>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</si>
  <si>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</si>
  <si>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</si>
  <si>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</si>
  <si>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</si>
  <si>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</si>
  <si>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</si>
  <si>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</si>
  <si>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</si>
  <si>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</si>
  <si>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</si>
  <si>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</si>
  <si>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</si>
  <si>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</si>
  <si>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</si>
  <si>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</si>
  <si>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</si>
  <si>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</si>
  <si>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</si>
  <si>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</si>
  <si>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</si>
  <si>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</si>
  <si>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</si>
  <si>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</si>
  <si>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</si>
  <si>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</si>
  <si>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</si>
  <si>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</si>
  <si>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</si>
  <si>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</si>
  <si>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</si>
  <si>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</si>
  <si>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</si>
  <si>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</si>
  <si>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</si>
  <si>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</si>
  <si>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</si>
  <si>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</si>
  <si>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</si>
  <si>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</si>
  <si>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</si>
  <si>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</si>
  <si>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</si>
  <si>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</si>
  <si>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</si>
  <si>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</si>
  <si>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</si>
  <si>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</si>
  <si>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</si>
  <si>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</si>
  <si>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</si>
  <si>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</si>
  <si>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</si>
  <si>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</si>
  <si>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</si>
  <si>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</si>
  <si>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</si>
  <si>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</si>
  <si>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</si>
  <si>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</si>
  <si>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</si>
  <si>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</si>
  <si>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</si>
  <si>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</si>
  <si>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</si>
  <si>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</si>
  <si>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</si>
  <si>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</si>
  <si>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</si>
  <si>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</si>
  <si>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</si>
  <si>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</si>
  <si>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</si>
  <si>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</si>
  <si>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</si>
  <si>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</si>
  <si>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</si>
  <si>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</si>
  <si>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</si>
  <si>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</si>
  <si>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</si>
  <si>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</si>
  <si>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</si>
  <si>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</si>
  <si>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</si>
  <si>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</si>
  <si>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</si>
  <si>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</si>
  <si>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</si>
  <si>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</si>
  <si>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</si>
  <si>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</si>
  <si>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</si>
  <si>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</si>
  <si>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</si>
  <si>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</si>
  <si>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</si>
  <si>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</si>
  <si>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</si>
  <si>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</si>
  <si>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</si>
  <si>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</si>
  <si>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</si>
  <si>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</si>
  <si>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</si>
  <si>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</si>
  <si>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</si>
  <si>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</si>
  <si>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</si>
  <si>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</si>
  <si>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</si>
  <si>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</si>
  <si>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</si>
  <si>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</si>
  <si>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</si>
  <si>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</si>
  <si>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</si>
  <si>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</si>
  <si>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</si>
  <si>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</si>
  <si>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</si>
  <si>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</si>
  <si>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</si>
  <si>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</si>
  <si>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</si>
  <si>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</si>
  <si>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</si>
  <si>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</si>
  <si>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</si>
  <si>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</si>
  <si>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</si>
  <si>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</si>
  <si>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</si>
  <si>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</si>
  <si>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</si>
  <si>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</si>
  <si>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</si>
  <si>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</si>
  <si>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</si>
  <si>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</si>
  <si>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</si>
  <si>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</si>
  <si>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</si>
  <si>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</si>
  <si>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</si>
  <si>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</si>
  <si>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</si>
  <si>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</si>
  <si>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</si>
  <si>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</si>
  <si>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</si>
  <si>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</si>
  <si>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</si>
  <si>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</si>
  <si>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</si>
  <si>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</si>
  <si>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</si>
  <si>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</si>
  <si>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</si>
  <si>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</si>
  <si>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</si>
  <si>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</si>
  <si>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</si>
  <si>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</si>
  <si>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</si>
  <si>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</si>
  <si>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</si>
  <si>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</si>
  <si>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</si>
  <si>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</si>
  <si>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</si>
  <si>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</si>
  <si>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</si>
  <si>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</si>
  <si>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</si>
  <si>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</si>
  <si>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</si>
  <si>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</si>
  <si>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</si>
  <si>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</si>
  <si>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</si>
  <si>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</si>
  <si>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</si>
  <si>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</si>
  <si>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</si>
  <si>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</si>
  <si>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</si>
  <si>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</si>
  <si>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</si>
  <si>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</si>
  <si>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</si>
  <si>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</si>
  <si>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</si>
  <si>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</si>
  <si>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</si>
  <si>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</si>
  <si>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</si>
  <si>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</si>
  <si>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</si>
  <si>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</si>
  <si>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</si>
  <si>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</si>
  <si>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</si>
  <si>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</si>
  <si>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</si>
  <si>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</si>
  <si>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</si>
  <si>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</si>
  <si>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</si>
  <si>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</si>
  <si>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</si>
  <si>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</si>
  <si>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</si>
  <si>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</si>
  <si>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</si>
  <si>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</si>
  <si>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</si>
  <si>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</si>
  <si>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</si>
  <si>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</si>
  <si>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</si>
  <si>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</si>
  <si>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</si>
  <si>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</si>
  <si>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</si>
  <si>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</si>
  <si>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</si>
  <si>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</si>
  <si>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</si>
  <si>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</si>
  <si>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</si>
  <si>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</si>
  <si>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</si>
  <si>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</si>
  <si>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</si>
  <si>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</si>
  <si>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</si>
  <si>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</si>
  <si>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</si>
  <si>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</si>
  <si>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</si>
  <si>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</si>
  <si>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</si>
  <si>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</si>
  <si>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</si>
  <si>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</si>
  <si>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</si>
  <si>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</si>
  <si>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</si>
  <si>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</si>
  <si>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</si>
  <si>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</si>
  <si>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</si>
  <si>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</si>
  <si>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</si>
  <si>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</si>
  <si>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</si>
  <si>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</si>
  <si>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</si>
  <si>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</si>
  <si>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</si>
  <si>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</si>
  <si>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</si>
  <si>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</si>
  <si>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</si>
  <si>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</si>
  <si>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</si>
  <si>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</si>
  <si>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</si>
  <si>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</si>
  <si>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</si>
  <si>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</si>
  <si>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</si>
  <si>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</si>
  <si>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</si>
  <si>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</si>
  <si>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</si>
  <si>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</si>
  <si>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</si>
  <si>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</si>
  <si>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</si>
  <si>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</si>
  <si>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</si>
  <si>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</si>
  <si>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</si>
  <si>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</si>
  <si>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</si>
  <si>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</si>
  <si>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</si>
  <si>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</si>
  <si>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</si>
  <si>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</si>
  <si>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</si>
  <si>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</si>
  <si>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</si>
  <si>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</si>
  <si>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</si>
  <si>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</si>
  <si>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</si>
  <si>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</si>
  <si>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</si>
  <si>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</si>
  <si>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</si>
  <si>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</si>
  <si>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</si>
  <si>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</si>
  <si>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</si>
  <si>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</si>
  <si>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</si>
  <si>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</si>
  <si>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</si>
  <si>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</si>
  <si>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</si>
  <si>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</si>
  <si>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</si>
  <si>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</si>
  <si>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</si>
  <si>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</si>
  <si>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</si>
  <si>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</si>
  <si>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</si>
  <si>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</si>
  <si>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</si>
  <si>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</si>
  <si>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</si>
  <si>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</si>
  <si>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</si>
  <si>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</si>
  <si>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</si>
  <si>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</si>
  <si>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</si>
  <si>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</si>
  <si>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</si>
  <si>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</si>
  <si>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</si>
  <si>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</si>
  <si>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</si>
  <si>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</si>
  <si>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</si>
  <si>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</si>
  <si>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</si>
  <si>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</si>
  <si>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</si>
  <si>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</si>
  <si>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</si>
  <si>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</si>
  <si>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</si>
  <si>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</si>
  <si>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</si>
  <si>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</si>
  <si>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</si>
  <si>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</si>
  <si>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</si>
  <si>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</si>
  <si>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</si>
  <si>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</si>
  <si>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</si>
  <si>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</si>
  <si>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</si>
  <si>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</si>
  <si>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</si>
  <si>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</si>
  <si>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</si>
  <si>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</si>
  <si>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</si>
  <si>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</si>
  <si>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</si>
  <si>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</si>
  <si>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</si>
  <si>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</si>
  <si>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</si>
  <si>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</si>
  <si>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</si>
  <si>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</si>
  <si>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</si>
  <si>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</si>
  <si>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</si>
  <si>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</si>
  <si>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</si>
  <si>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</si>
  <si>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</si>
  <si>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</si>
  <si>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</si>
  <si>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</si>
  <si>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</si>
  <si>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</si>
  <si>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</si>
  <si>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</si>
  <si>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</si>
  <si>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</si>
  <si>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</si>
  <si>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</si>
  <si>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</si>
  <si>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</si>
  <si>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</si>
  <si>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</si>
  <si>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</si>
  <si>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</si>
  <si>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</si>
  <si>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</si>
  <si>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</si>
  <si>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</si>
  <si>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</si>
  <si>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</si>
  <si>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</si>
  <si>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</si>
  <si>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</si>
  <si>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</si>
  <si>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</si>
  <si>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</si>
  <si>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</si>
  <si>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</si>
  <si>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</si>
  <si>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</si>
  <si>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</si>
  <si>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</si>
  <si>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</si>
  <si>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</si>
  <si>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</si>
  <si>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</si>
  <si>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</si>
  <si>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</si>
  <si>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</si>
  <si>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</si>
  <si>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</si>
  <si>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</si>
  <si>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</si>
  <si>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</si>
  <si>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</si>
  <si>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</si>
  <si>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</si>
  <si>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</si>
  <si>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</si>
  <si>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</si>
  <si>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</si>
  <si>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</si>
  <si>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</si>
  <si>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</si>
  <si>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</si>
  <si>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</si>
  <si>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</si>
  <si>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</si>
  <si>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</si>
  <si>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</si>
  <si>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</si>
  <si>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</si>
  <si>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</si>
  <si>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</si>
  <si>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</si>
  <si>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</si>
  <si>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</si>
  <si>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</si>
  <si>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</si>
  <si>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</si>
  <si>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</si>
  <si>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</si>
  <si>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</si>
  <si>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</si>
  <si>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</si>
  <si>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</si>
  <si>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</si>
  <si>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</si>
  <si>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</si>
  <si>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</si>
  <si>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</si>
  <si>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</si>
  <si>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</si>
  <si>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</si>
  <si>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</si>
  <si>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</si>
  <si>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</si>
  <si>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</si>
  <si>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</si>
  <si>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</si>
  <si>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</si>
  <si>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</si>
  <si>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</si>
  <si>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</si>
  <si>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</si>
  <si>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</si>
  <si>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</si>
  <si>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</si>
  <si>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</si>
  <si>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</si>
  <si>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</si>
  <si>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</si>
  <si>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</si>
  <si>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</si>
  <si>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</si>
  <si>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</si>
  <si>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</si>
  <si>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</si>
  <si>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</si>
  <si>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</si>
  <si>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</si>
  <si>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</si>
  <si>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</si>
  <si>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</si>
  <si>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</si>
  <si>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</si>
  <si>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</si>
  <si>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</si>
  <si>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</si>
  <si>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</si>
  <si>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</si>
  <si>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</si>
  <si>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</si>
  <si>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</si>
  <si>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</si>
  <si>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</si>
  <si>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</si>
  <si>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</si>
  <si>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</si>
  <si>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</si>
  <si>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</si>
  <si>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</si>
  <si>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</si>
  <si>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</si>
  <si>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</si>
  <si>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</si>
  <si>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</si>
  <si>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</si>
  <si>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</si>
  <si>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</si>
  <si>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</si>
  <si>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</si>
  <si>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</si>
  <si>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</si>
  <si>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</si>
  <si>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</si>
  <si>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</si>
  <si>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</si>
  <si>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</si>
  <si>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</si>
  <si>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</si>
  <si>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</si>
  <si>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</si>
  <si>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</si>
  <si>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</si>
  <si>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</si>
  <si>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</si>
  <si>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</si>
  <si>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</si>
  <si>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</si>
  <si>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</si>
  <si>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</si>
  <si>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</si>
  <si>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</si>
  <si>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</si>
  <si>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</si>
  <si>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</si>
  <si>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</si>
  <si>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</si>
  <si>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</si>
  <si>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</si>
  <si>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</si>
  <si>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</si>
  <si>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</si>
  <si>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</si>
  <si>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</si>
  <si>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</si>
  <si>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</si>
  <si>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</si>
  <si>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</si>
  <si>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</si>
  <si>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</si>
  <si>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</si>
  <si>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</si>
  <si>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</si>
  <si>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</si>
  <si>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</si>
  <si>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</si>
  <si>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</si>
  <si>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</si>
  <si>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</si>
  <si>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</si>
  <si>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</si>
  <si>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</si>
  <si>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</si>
  <si>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</si>
  <si>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</si>
  <si>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</si>
  <si>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</si>
  <si>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</si>
  <si>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</si>
  <si>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</si>
  <si>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</si>
  <si>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</si>
  <si>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</si>
  <si>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</si>
  <si>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</si>
  <si>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</si>
  <si>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</si>
  <si>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</si>
  <si>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</si>
  <si>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</si>
  <si>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</si>
  <si>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</si>
  <si>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</si>
  <si>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</si>
  <si>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</si>
  <si>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</si>
  <si>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</si>
  <si>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</si>
  <si>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</si>
  <si>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</si>
  <si>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</si>
  <si>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</si>
  <si>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</si>
  <si>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</si>
  <si>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</si>
  <si>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</si>
  <si>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</si>
  <si>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</si>
  <si>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</si>
  <si>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</si>
  <si>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</si>
  <si>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</si>
  <si>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</si>
  <si>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</si>
  <si>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</si>
  <si>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</si>
  <si>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</si>
  <si>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</si>
  <si>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</si>
  <si>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</si>
  <si>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</si>
  <si>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</si>
  <si>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</si>
  <si>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</si>
  <si>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</si>
  <si>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</si>
  <si>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</si>
  <si>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</si>
  <si>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</si>
  <si>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</si>
  <si>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</si>
  <si>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</si>
  <si>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</si>
  <si>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</si>
  <si>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</si>
  <si>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</si>
  <si>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</si>
  <si>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</si>
  <si>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</si>
  <si>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</si>
  <si>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</si>
  <si>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</si>
  <si>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</si>
  <si>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</si>
  <si>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</si>
  <si>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</si>
  <si>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</si>
  <si>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</si>
  <si>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</si>
  <si>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</si>
  <si>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</si>
  <si>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</si>
  <si>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</si>
  <si>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</si>
  <si>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</si>
  <si>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</si>
  <si>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</si>
  <si>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</si>
  <si>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</si>
  <si>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</si>
  <si>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</si>
  <si>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</si>
  <si>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</si>
  <si>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</si>
  <si>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</si>
  <si>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</si>
  <si>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</si>
  <si>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</si>
  <si>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</si>
  <si>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</si>
  <si>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</si>
  <si>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</si>
  <si>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</si>
  <si>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</si>
  <si>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</si>
  <si>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</si>
  <si>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</si>
  <si>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</si>
  <si>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</si>
  <si>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</si>
  <si>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</si>
  <si>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</si>
  <si>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</si>
  <si>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</si>
  <si>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</si>
  <si>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</si>
  <si>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</si>
  <si>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</si>
  <si>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</si>
  <si>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</si>
  <si>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</si>
  <si>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</si>
  <si>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</si>
  <si>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</si>
  <si>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</si>
  <si>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</si>
  <si>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</si>
  <si>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</si>
  <si>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</si>
  <si>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</si>
  <si>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</si>
  <si>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</si>
  <si>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</si>
  <si>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</si>
  <si>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</si>
  <si>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</si>
  <si>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</si>
  <si>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</si>
  <si>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</si>
  <si>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</si>
  <si>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</si>
  <si>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</si>
  <si>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</si>
  <si>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</si>
  <si>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</si>
  <si>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</si>
  <si>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</si>
  <si>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</si>
  <si>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</si>
  <si>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</si>
  <si>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</si>
  <si>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</si>
  <si>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</si>
  <si>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</si>
  <si>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</si>
  <si>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</si>
  <si>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</si>
  <si>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</si>
  <si>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</si>
  <si>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</si>
  <si>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</si>
  <si>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</si>
  <si>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</si>
  <si>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</si>
  <si>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</si>
  <si>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</si>
  <si>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</si>
  <si>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</si>
  <si>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</si>
  <si>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</si>
  <si>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</si>
  <si>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</si>
  <si>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</si>
  <si>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</si>
  <si>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</si>
  <si>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</si>
  <si>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</si>
  <si>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</si>
  <si>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</si>
  <si>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</si>
  <si>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</si>
  <si>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</si>
  <si>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</si>
  <si>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</si>
  <si>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</si>
  <si>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</si>
  <si>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</si>
  <si>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</si>
  <si>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</si>
  <si>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</si>
  <si>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</si>
  <si>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</si>
  <si>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</si>
  <si>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</si>
  <si>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</si>
  <si>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</si>
  <si>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</si>
  <si>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</si>
  <si>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</si>
  <si>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</si>
  <si>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</si>
  <si>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</si>
  <si>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</si>
  <si>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</si>
  <si>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</si>
  <si>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</si>
  <si>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</si>
  <si>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</si>
  <si>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</si>
  <si>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</si>
  <si>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</si>
  <si>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</si>
  <si>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</si>
  <si>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</si>
  <si>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</si>
  <si>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</si>
  <si>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</si>
  <si>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</si>
  <si>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</si>
  <si>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</si>
  <si>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</si>
  <si>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</si>
  <si>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</si>
  <si>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</si>
  <si>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</si>
  <si>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</si>
  <si>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</si>
  <si>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</si>
  <si>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</si>
  <si>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</si>
  <si>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</si>
  <si>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</si>
  <si>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</si>
  <si>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</si>
  <si>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</si>
  <si>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</si>
  <si>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</si>
  <si>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</si>
  <si>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</si>
  <si>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</si>
  <si>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</si>
  <si>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</si>
  <si>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</si>
  <si>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</si>
  <si>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</si>
  <si>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</si>
  <si>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</si>
  <si>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</si>
  <si>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</si>
  <si>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</si>
  <si>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</si>
  <si>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</si>
  <si>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</si>
  <si>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</si>
  <si>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</si>
  <si>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</si>
  <si>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</si>
  <si>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</si>
  <si>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</si>
  <si>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</si>
  <si>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</si>
  <si>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</si>
  <si>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</si>
  <si>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</si>
  <si>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</si>
  <si>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</si>
  <si>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</si>
  <si>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</si>
  <si>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</si>
  <si>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</si>
  <si>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</si>
  <si>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</si>
  <si>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</si>
  <si>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</si>
  <si>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</si>
  <si>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</si>
  <si>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</si>
  <si>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</si>
  <si>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</si>
  <si>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</si>
  <si>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</si>
  <si>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</si>
  <si>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</si>
  <si>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</si>
  <si>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</si>
  <si>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</si>
  <si>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</si>
  <si>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</si>
  <si>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</si>
  <si>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</si>
  <si>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</si>
  <si>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</si>
  <si>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</si>
  <si>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</si>
  <si>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</si>
  <si>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</si>
  <si>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</si>
  <si>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</si>
  <si>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</si>
  <si>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</si>
  <si>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</si>
  <si>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</si>
  <si>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</si>
  <si>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</si>
  <si>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</si>
  <si>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</si>
  <si>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</si>
  <si>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</si>
  <si>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</si>
  <si>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</si>
  <si>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</si>
  <si>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</si>
  <si>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</si>
  <si>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</si>
  <si>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</si>
  <si>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</si>
  <si>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</si>
  <si>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</si>
  <si>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</si>
  <si>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</si>
  <si>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</si>
  <si>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</si>
  <si>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</si>
  <si>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</si>
  <si>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</si>
  <si>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</si>
  <si>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</si>
  <si>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</si>
  <si>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</si>
  <si>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</si>
  <si>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</si>
  <si>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</si>
  <si>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</si>
  <si>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</si>
  <si>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</si>
  <si>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</si>
  <si>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</si>
  <si>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</si>
  <si>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</si>
  <si>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</si>
  <si>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</si>
  <si>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</si>
  <si>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</si>
  <si>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</si>
  <si>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</si>
  <si>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</si>
  <si>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</si>
  <si>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</si>
  <si>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</si>
  <si>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</si>
  <si>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</si>
  <si>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</si>
  <si>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</si>
  <si>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</si>
  <si>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</si>
  <si>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</si>
  <si>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</si>
  <si>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</si>
  <si>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</si>
  <si>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</si>
  <si>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</si>
  <si>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</si>
  <si>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</si>
  <si>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</si>
  <si>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</si>
  <si>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</si>
  <si>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</si>
  <si>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</si>
  <si>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</si>
  <si>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</si>
  <si>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</si>
  <si>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</si>
  <si>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</si>
  <si>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</si>
  <si>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</si>
  <si>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</si>
  <si>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</si>
  <si>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</si>
  <si>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</si>
  <si>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</si>
  <si>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</si>
  <si>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</si>
  <si>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</si>
  <si>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</si>
  <si>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</si>
  <si>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</si>
  <si>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</si>
  <si>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</si>
  <si>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</si>
  <si>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</si>
  <si>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</si>
  <si>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</si>
  <si>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</si>
  <si>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</si>
  <si>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</si>
  <si>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</si>
  <si>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</si>
  <si>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</si>
  <si>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</si>
  <si>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</si>
  <si>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</si>
  <si>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</si>
  <si>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</si>
  <si>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</si>
  <si>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</si>
  <si>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</si>
  <si>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</si>
  <si>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</si>
  <si>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</si>
  <si>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</si>
  <si>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</si>
  <si>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</si>
  <si>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</si>
  <si>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</si>
  <si>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</si>
  <si>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</si>
  <si>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</si>
  <si>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</si>
  <si>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</si>
  <si>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</si>
  <si>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</si>
  <si>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</si>
  <si>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</si>
  <si>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</si>
  <si>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</si>
  <si>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</si>
  <si>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</si>
  <si>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</si>
  <si>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</si>
  <si>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</si>
  <si>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</si>
  <si>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</si>
  <si>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</si>
  <si>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</si>
  <si>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</si>
  <si>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</si>
  <si>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</si>
  <si>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</si>
  <si>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</si>
  <si>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</si>
  <si>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</si>
  <si>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</si>
  <si>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</si>
  <si>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</si>
  <si>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</si>
  <si>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</si>
  <si>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</si>
  <si>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</si>
  <si>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</si>
  <si>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</si>
  <si>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</si>
  <si>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</si>
  <si>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</si>
  <si>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</si>
  <si>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</si>
  <si>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</si>
  <si>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</si>
  <si>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</si>
  <si>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</si>
  <si>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</si>
  <si>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</si>
  <si>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</si>
  <si>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</si>
  <si>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</si>
  <si>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</si>
  <si>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</si>
  <si>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</si>
  <si>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</si>
  <si>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</si>
  <si>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</si>
  <si>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</si>
  <si>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</si>
  <si>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</si>
  <si>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</si>
  <si>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</si>
  <si>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</si>
  <si>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</si>
  <si>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</si>
  <si>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</si>
  <si>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</si>
  <si>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</si>
  <si>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</si>
  <si>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</si>
  <si>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</si>
  <si>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</si>
  <si>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</si>
  <si>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</si>
  <si>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</si>
  <si>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</si>
  <si>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</si>
  <si>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</si>
  <si>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</si>
  <si>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</si>
  <si>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</si>
  <si>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</si>
  <si>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</si>
  <si>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</si>
  <si>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</si>
  <si>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</si>
  <si>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</si>
  <si>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</si>
  <si>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</si>
  <si>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</si>
  <si>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</si>
  <si>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</si>
  <si>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</si>
  <si>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</si>
  <si>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</si>
  <si>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</si>
  <si>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</si>
  <si>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</si>
  <si>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</si>
  <si>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</si>
  <si>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</si>
  <si>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</si>
  <si>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</si>
  <si>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</si>
  <si>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</si>
  <si>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</si>
  <si>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</si>
  <si>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</si>
  <si>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</si>
  <si>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</si>
  <si>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</si>
  <si>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</si>
  <si>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</si>
  <si>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</si>
  <si>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</si>
  <si>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</si>
  <si>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</si>
  <si>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</si>
  <si>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</si>
  <si>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</si>
  <si>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</si>
  <si>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</si>
  <si>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</si>
  <si>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</si>
  <si>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</si>
  <si>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</si>
  <si>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</si>
  <si>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</si>
  <si>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</si>
  <si>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</si>
  <si>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</si>
  <si>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</si>
  <si>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</si>
  <si>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</si>
  <si>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</si>
  <si>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</si>
  <si>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</si>
  <si>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</si>
  <si>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</si>
  <si>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</si>
  <si>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</si>
  <si>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</si>
  <si>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</si>
  <si>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</si>
  <si>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</si>
  <si>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</si>
  <si>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</si>
  <si>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</si>
  <si>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</si>
  <si>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</si>
  <si>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</si>
  <si>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</si>
  <si>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</si>
  <si>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</si>
  <si>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</si>
  <si>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</si>
  <si>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</si>
  <si>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</si>
  <si>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</si>
  <si>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</si>
  <si>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</si>
  <si>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</si>
  <si>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</si>
  <si>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</si>
  <si>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</si>
  <si>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</si>
  <si>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</si>
  <si>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</si>
  <si>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</si>
  <si>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</si>
  <si>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</si>
  <si>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</si>
  <si>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</si>
  <si>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</si>
  <si>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</si>
  <si>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</si>
  <si>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</si>
  <si>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</si>
  <si>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</si>
  <si>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</si>
  <si>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</si>
  <si>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</si>
  <si>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</si>
  <si>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</si>
  <si>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</si>
  <si>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</si>
  <si>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</si>
  <si>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</si>
  <si>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</si>
  <si>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</si>
  <si>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</si>
  <si>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</si>
  <si>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</si>
  <si>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</si>
  <si>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</si>
  <si>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</si>
  <si>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</si>
  <si>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</si>
  <si>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</si>
  <si>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</si>
  <si>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</si>
  <si>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</si>
  <si>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</si>
  <si>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</si>
  <si>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</si>
  <si>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</si>
  <si>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</si>
  <si>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</si>
  <si>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</si>
  <si>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</si>
  <si>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</si>
  <si>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</si>
  <si>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</si>
  <si>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</si>
  <si>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</si>
  <si>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</si>
  <si>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</si>
  <si>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</si>
  <si>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</si>
  <si>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</si>
  <si>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</si>
  <si>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</si>
  <si>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</si>
  <si>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</si>
  <si>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</si>
  <si>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</si>
  <si>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</si>
  <si>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</si>
  <si>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</si>
  <si>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</si>
  <si>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</si>
  <si>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</si>
  <si>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</si>
  <si>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</si>
  <si>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</si>
  <si>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</si>
  <si>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</si>
  <si>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</si>
  <si>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</si>
  <si>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</si>
  <si>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</si>
  <si>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</si>
  <si>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</si>
  <si>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</si>
  <si>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</si>
  <si>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</si>
  <si>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</si>
  <si>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</si>
  <si>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</si>
  <si>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</si>
  <si>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</si>
  <si>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</si>
  <si>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</si>
  <si>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</si>
  <si>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</si>
  <si>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</si>
  <si>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</si>
  <si>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</si>
  <si>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</si>
  <si>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</si>
  <si>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</si>
  <si>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</si>
  <si>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</si>
  <si>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</si>
  <si>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</si>
  <si>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</si>
  <si>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</si>
  <si>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</si>
  <si>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</si>
  <si>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</si>
  <si>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</si>
  <si>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</si>
  <si>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</si>
  <si>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</si>
  <si>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</si>
  <si>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</si>
  <si>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</si>
  <si>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</si>
  <si>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</si>
  <si>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</si>
  <si>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</si>
  <si>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</si>
  <si>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</si>
  <si>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</si>
  <si>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</si>
  <si>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</si>
  <si>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</si>
  <si>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</si>
  <si>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</si>
  <si>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</si>
  <si>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</si>
  <si>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</si>
  <si>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</si>
  <si>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</si>
  <si>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</si>
  <si>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</si>
  <si>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</si>
  <si>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</si>
  <si>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</si>
  <si>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</si>
  <si>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</si>
  <si>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</si>
  <si>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</si>
  <si>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</si>
  <si>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</si>
  <si>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</si>
  <si>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</si>
  <si>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</si>
  <si>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</si>
  <si>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</si>
  <si>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</si>
  <si>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</si>
  <si>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</si>
  <si>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</si>
  <si>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</si>
  <si>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</si>
  <si>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</si>
  <si>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</si>
  <si>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</si>
  <si>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</si>
  <si>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</si>
  <si>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</si>
  <si>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</si>
  <si>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</si>
  <si>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</si>
  <si>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</si>
  <si>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</si>
  <si>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</si>
  <si>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</si>
  <si>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</si>
  <si>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</si>
  <si>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</si>
  <si>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</si>
  <si>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</si>
  <si>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</si>
  <si>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</si>
  <si>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</si>
  <si>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</si>
  <si>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</si>
  <si>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</si>
  <si>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</si>
  <si>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</si>
  <si>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</si>
  <si>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</si>
  <si>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</si>
  <si>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</si>
  <si>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</si>
  <si>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</si>
  <si>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</si>
  <si>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</si>
  <si>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</si>
  <si>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</si>
  <si>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</si>
  <si>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</si>
  <si>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</si>
  <si>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</si>
  <si>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</si>
  <si>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</si>
  <si>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</si>
  <si>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</si>
  <si>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</si>
  <si>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</si>
  <si>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</si>
  <si>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</si>
  <si>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</si>
  <si>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</si>
  <si>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</si>
  <si>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</si>
  <si>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</si>
  <si>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</si>
  <si>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</si>
  <si>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</si>
  <si>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</si>
  <si>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</si>
  <si>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</si>
  <si>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</si>
  <si>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</si>
  <si>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</si>
  <si>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</si>
  <si>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</si>
  <si>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</si>
  <si>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</si>
  <si>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</si>
  <si>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</si>
  <si>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</si>
  <si>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</si>
  <si>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</si>
  <si>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</si>
  <si>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</si>
  <si>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</si>
  <si>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</si>
  <si>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</si>
  <si>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</si>
  <si>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</si>
  <si>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</si>
  <si>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</si>
  <si>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</si>
  <si>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</si>
  <si>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</si>
  <si>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</si>
  <si>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</si>
  <si>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</si>
  <si>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</si>
  <si>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</si>
  <si>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</si>
  <si>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</si>
  <si>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</si>
  <si>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</si>
  <si>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</si>
  <si>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</si>
  <si>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</si>
  <si>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</si>
  <si>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</si>
  <si>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</si>
  <si>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</si>
  <si>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</si>
  <si>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</si>
  <si>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</si>
  <si>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</si>
  <si>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</si>
  <si>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</si>
  <si>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</si>
  <si>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</si>
  <si>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</si>
  <si>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</si>
  <si>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</si>
  <si>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</si>
  <si>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</si>
  <si>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</si>
  <si>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</si>
  <si>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</si>
  <si>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</si>
  <si>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</si>
  <si>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</si>
  <si>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</si>
  <si>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</si>
  <si>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</si>
  <si>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</si>
  <si>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</si>
  <si>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</si>
  <si>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</si>
  <si>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</si>
  <si>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</si>
  <si>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</si>
  <si>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</si>
  <si>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</si>
  <si>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</si>
  <si>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</si>
  <si>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</si>
  <si>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</si>
  <si>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</si>
  <si>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</si>
  <si>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</si>
  <si>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</si>
  <si>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</si>
  <si>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</si>
  <si>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</si>
  <si>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</si>
  <si>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</si>
  <si>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</si>
  <si>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</si>
  <si>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</si>
  <si>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</si>
  <si>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</si>
  <si>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</si>
  <si>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</si>
  <si>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</si>
  <si>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</si>
  <si>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</si>
  <si>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</si>
  <si>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</si>
  <si>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</si>
  <si>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</si>
  <si>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</si>
  <si>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</si>
  <si>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</si>
  <si>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</si>
  <si>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</si>
  <si>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</si>
  <si>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</si>
  <si>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</si>
  <si>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</si>
  <si>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</si>
  <si>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</si>
  <si>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</si>
  <si>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</si>
  <si>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</si>
  <si>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</si>
  <si>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</si>
  <si>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</si>
  <si>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</si>
  <si>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</si>
  <si>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</si>
  <si>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</si>
  <si>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</si>
  <si>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</si>
  <si>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</si>
  <si>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</si>
  <si>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</si>
  <si>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</si>
  <si>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</si>
  <si>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</si>
  <si>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</si>
  <si>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</si>
  <si>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</si>
  <si>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</si>
  <si>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</si>
  <si>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</si>
  <si>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</si>
  <si>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</si>
  <si>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</si>
  <si>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</si>
  <si>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</si>
  <si>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</si>
  <si>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</si>
  <si>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</si>
  <si>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</si>
  <si>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</si>
  <si>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</si>
  <si>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</si>
  <si>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</si>
  <si>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</si>
  <si>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</si>
  <si>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</si>
  <si>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</si>
  <si>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</si>
  <si>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</si>
  <si>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</si>
  <si>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</si>
  <si>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</si>
  <si>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</si>
  <si>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</si>
  <si>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</si>
  <si>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</si>
  <si>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</si>
  <si>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</si>
  <si>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</si>
  <si>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</si>
  <si>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</si>
  <si>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</si>
  <si>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</si>
  <si>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</si>
  <si>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</si>
  <si>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</si>
  <si>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</si>
  <si>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</si>
  <si>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</si>
  <si>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</si>
  <si>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</si>
  <si>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</si>
  <si>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</si>
  <si>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</si>
  <si>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</si>
  <si>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</si>
  <si>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</si>
  <si>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</si>
  <si>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</si>
  <si>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</si>
  <si>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</si>
  <si>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</si>
  <si>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</si>
  <si>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</si>
  <si>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</si>
  <si>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</si>
  <si>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</si>
  <si>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</si>
  <si>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</si>
  <si>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</si>
  <si>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</si>
  <si>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</si>
  <si>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</si>
  <si>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</si>
  <si>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</si>
  <si>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</si>
  <si>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</si>
  <si>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</si>
  <si>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</si>
  <si>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</si>
  <si>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</si>
  <si>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</si>
  <si>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</si>
  <si>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</si>
  <si>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</si>
  <si>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</si>
  <si>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</si>
  <si>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</si>
  <si>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</si>
  <si>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</si>
  <si>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</si>
  <si>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</si>
  <si>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</si>
  <si>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</si>
  <si>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</si>
  <si>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</si>
  <si>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</si>
  <si>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</si>
  <si>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</si>
  <si>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</si>
  <si>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</si>
  <si>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</si>
  <si>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</si>
  <si>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</si>
  <si>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</si>
  <si>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</si>
  <si>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</si>
  <si>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</si>
  <si>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</si>
  <si>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</si>
  <si>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</si>
  <si>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</si>
  <si>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</si>
  <si>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</si>
  <si>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</si>
  <si>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</si>
  <si>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</si>
  <si>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</si>
  <si>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</si>
  <si>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</si>
  <si>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</si>
  <si>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</si>
  <si>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</si>
  <si>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</si>
  <si>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</si>
  <si>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</si>
  <si>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</si>
  <si>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</si>
  <si>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</si>
  <si>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</si>
  <si>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</si>
  <si>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</si>
  <si>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</si>
  <si>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</si>
  <si>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</si>
  <si>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</si>
  <si>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</si>
  <si>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</si>
  <si>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</si>
  <si>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</si>
  <si>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</si>
  <si>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</si>
  <si>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</si>
  <si>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</si>
  <si>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</si>
  <si>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</si>
  <si>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</si>
  <si>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</si>
  <si>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</si>
  <si>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</si>
  <si>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</si>
  <si>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</si>
  <si>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</si>
  <si>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</si>
  <si>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</si>
  <si>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</si>
  <si>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</si>
  <si>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</si>
  <si>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</si>
  <si>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</si>
  <si>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</si>
  <si>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</si>
  <si>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</si>
  <si>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</si>
  <si>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</si>
  <si>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</si>
  <si>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</si>
  <si>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</si>
  <si>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</si>
  <si>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</si>
  <si>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</si>
  <si>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</si>
  <si>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</si>
  <si>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</si>
  <si>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</si>
  <si>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</si>
  <si>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</si>
  <si>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</si>
  <si>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</si>
  <si>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</si>
  <si>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</si>
  <si>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</si>
  <si>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</si>
  <si>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</si>
  <si>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</si>
  <si>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</si>
  <si>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</si>
  <si>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</si>
  <si>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</si>
  <si>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</si>
  <si>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</si>
  <si>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</si>
  <si>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</si>
  <si>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</si>
  <si>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</si>
  <si>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</si>
  <si>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</si>
  <si>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</si>
  <si>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</si>
  <si>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</si>
  <si>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</si>
  <si>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</si>
  <si>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</si>
  <si>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</si>
  <si>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</si>
  <si>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</si>
  <si>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</si>
  <si>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</si>
  <si>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</si>
  <si>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</si>
  <si>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</si>
  <si>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</si>
  <si>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</si>
  <si>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</si>
  <si>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</si>
  <si>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</si>
  <si>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</si>
  <si>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</si>
  <si>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</si>
  <si>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</si>
  <si>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</si>
  <si>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</si>
  <si>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</si>
  <si>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</si>
  <si>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</si>
  <si>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</si>
  <si>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</si>
  <si>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</si>
  <si>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</si>
  <si>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</si>
  <si>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</si>
  <si>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</si>
  <si>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</si>
  <si>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</si>
  <si>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</si>
  <si>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</si>
  <si>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</si>
  <si>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</si>
  <si>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</si>
  <si>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</si>
  <si>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</si>
  <si>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</si>
  <si>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</si>
  <si>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</si>
  <si>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</si>
  <si>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</si>
  <si>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</si>
  <si>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</si>
  <si>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</si>
  <si>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</si>
  <si>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</si>
  <si>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</si>
  <si>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</si>
  <si>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</si>
  <si>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</si>
  <si>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</si>
  <si>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</si>
  <si>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</si>
  <si>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</si>
  <si>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</si>
  <si>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</si>
  <si>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</si>
  <si>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</si>
  <si>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</si>
  <si>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</si>
  <si>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</si>
  <si>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</si>
  <si>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</si>
  <si>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</si>
  <si>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</si>
  <si>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</si>
  <si>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</si>
  <si>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</si>
  <si>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</si>
  <si>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</si>
  <si>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</si>
  <si>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</si>
  <si>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</si>
  <si>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</si>
  <si>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</si>
  <si>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</si>
  <si>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</si>
  <si>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</si>
  <si>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</si>
  <si>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</si>
  <si>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</si>
  <si>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</si>
  <si>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</si>
  <si>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</si>
  <si>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</si>
  <si>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</si>
  <si>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</si>
  <si>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</si>
  <si>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</si>
  <si>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</si>
  <si>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</si>
  <si>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</si>
  <si>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</si>
  <si>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</si>
  <si>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</si>
  <si>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</si>
  <si>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</si>
  <si>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</si>
  <si>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</si>
  <si>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</si>
  <si>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</si>
  <si>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</si>
  <si>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</si>
  <si>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</si>
  <si>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</si>
  <si>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</si>
  <si>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</si>
  <si>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</si>
  <si>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</si>
  <si>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</si>
  <si>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</si>
  <si>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</si>
  <si>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</si>
  <si>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</si>
  <si>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</si>
  <si>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</si>
  <si>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</si>
  <si>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</si>
  <si>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</si>
  <si>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</si>
  <si>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</si>
  <si>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</si>
  <si>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</si>
  <si>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</si>
  <si>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</si>
  <si>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</si>
  <si>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</si>
  <si>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</si>
  <si>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</si>
  <si>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</si>
  <si>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</si>
  <si>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</si>
  <si>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</si>
  <si>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</si>
  <si>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</si>
  <si>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</si>
  <si>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</si>
  <si>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</si>
  <si>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</si>
  <si>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</si>
  <si>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</si>
  <si>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</si>
  <si>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</si>
  <si>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</si>
  <si>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</si>
  <si>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</si>
  <si>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</si>
  <si>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</si>
  <si>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</si>
  <si>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</si>
  <si>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</si>
  <si>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</si>
  <si>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</si>
  <si>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</si>
  <si>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</si>
  <si>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</si>
  <si>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</si>
  <si>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</si>
  <si>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</si>
  <si>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</si>
  <si>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</si>
  <si>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</si>
  <si>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</si>
  <si>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</si>
  <si>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</si>
  <si>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</si>
  <si>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</si>
  <si>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</si>
  <si>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</si>
  <si>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</si>
  <si>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</si>
  <si>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</si>
  <si>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</si>
  <si>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</si>
  <si>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</si>
  <si>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</si>
  <si>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</si>
  <si>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</si>
  <si>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</si>
  <si>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</si>
  <si>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</si>
  <si>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</si>
  <si>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</si>
  <si>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</si>
  <si>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</si>
  <si>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</si>
  <si>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</si>
  <si>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</si>
  <si>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</si>
  <si>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</si>
  <si>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</si>
  <si>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</si>
  <si>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</si>
  <si>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</si>
  <si>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</si>
  <si>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</si>
  <si>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</si>
  <si>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</si>
  <si>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</si>
  <si>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</si>
  <si>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</si>
  <si>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</si>
  <si>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</si>
  <si>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</si>
  <si>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</si>
  <si>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</si>
  <si>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</si>
  <si>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</si>
  <si>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</si>
  <si>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</si>
  <si>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</si>
  <si>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</si>
  <si>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</si>
  <si>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</si>
  <si>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</si>
  <si>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</si>
  <si>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</si>
  <si>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</si>
  <si>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</si>
  <si>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</si>
  <si>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</si>
  <si>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</si>
  <si>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</si>
  <si>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</si>
  <si>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</si>
  <si>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</si>
  <si>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</si>
  <si>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</si>
  <si>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</si>
  <si>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</si>
  <si>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</si>
  <si>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</si>
  <si>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</si>
  <si>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</si>
  <si>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</si>
  <si>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</si>
  <si>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</si>
  <si>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</si>
  <si>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</si>
  <si>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</si>
  <si>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</si>
  <si>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</si>
  <si>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</si>
  <si>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</si>
  <si>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</si>
  <si>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</si>
  <si>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</si>
  <si>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</si>
  <si>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</si>
  <si>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</si>
  <si>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</si>
  <si>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</si>
  <si>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</si>
  <si>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</si>
  <si>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</si>
  <si>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</si>
  <si>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</si>
  <si>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</si>
  <si>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</si>
  <si>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</si>
  <si>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</si>
  <si>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</si>
  <si>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</si>
  <si>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</si>
  <si>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</si>
  <si>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</si>
  <si>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</si>
  <si>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</si>
  <si>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</si>
  <si>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</si>
  <si>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</si>
  <si>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</si>
  <si>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</si>
  <si>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</si>
  <si>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</si>
  <si>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</si>
  <si>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</si>
  <si>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</si>
  <si>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</si>
  <si>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</si>
  <si>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</si>
  <si>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</si>
  <si>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</si>
  <si>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</si>
  <si>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</si>
  <si>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</si>
  <si>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</si>
  <si>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</si>
  <si>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</si>
  <si>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</si>
  <si>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</si>
  <si>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</si>
  <si>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</si>
  <si>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</si>
  <si>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</si>
  <si>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</si>
  <si>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</si>
  <si>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</si>
  <si>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</si>
  <si>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</si>
  <si>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</si>
  <si>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</si>
  <si>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</si>
  <si>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</si>
  <si>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</si>
  <si>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</si>
  <si>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</si>
  <si>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</si>
  <si>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</si>
  <si>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</si>
  <si>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</si>
  <si>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</si>
  <si>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</si>
  <si>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</si>
  <si>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</si>
  <si>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</si>
  <si>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</si>
  <si>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</si>
  <si>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</si>
  <si>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</si>
  <si>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</si>
  <si>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</si>
  <si>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</si>
  <si>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</si>
  <si>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</si>
  <si>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</si>
  <si>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</si>
  <si>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</si>
  <si>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</si>
  <si>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</si>
  <si>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</si>
  <si>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</si>
  <si>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</si>
  <si>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</si>
  <si>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</si>
  <si>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</si>
  <si>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</si>
  <si>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</si>
  <si>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</si>
  <si>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</si>
  <si>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</si>
  <si>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</si>
  <si>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</si>
  <si>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</si>
  <si>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</si>
  <si>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</si>
  <si>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</si>
  <si>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</si>
  <si>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</si>
  <si>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</si>
  <si>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</si>
  <si>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</si>
  <si>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</si>
  <si>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</si>
  <si>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</si>
  <si>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</si>
  <si>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</si>
  <si>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</si>
  <si>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</si>
  <si>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</si>
  <si>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</si>
  <si>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</si>
  <si>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</si>
  <si>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</si>
  <si>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</si>
  <si>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</si>
  <si>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</si>
  <si>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</si>
  <si>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</si>
  <si>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</si>
  <si>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</si>
  <si>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</si>
  <si>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</si>
  <si>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</si>
  <si>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</si>
  <si>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</si>
  <si>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</si>
  <si>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</si>
  <si>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</si>
  <si>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</si>
  <si>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</si>
  <si>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</si>
  <si>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</si>
  <si>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</si>
  <si>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</si>
  <si>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</si>
  <si>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</si>
  <si>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</si>
  <si>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</si>
  <si>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</si>
  <si>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</si>
  <si>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</si>
  <si>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</si>
  <si>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</si>
  <si>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</si>
  <si>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</si>
  <si>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</si>
  <si>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</si>
  <si>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</si>
  <si>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</si>
  <si>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</si>
  <si>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</si>
  <si>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</si>
  <si>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</si>
  <si>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</si>
  <si>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</si>
  <si>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</si>
  <si>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</si>
  <si>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</si>
  <si>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</si>
  <si>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</si>
  <si>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</si>
  <si>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</si>
  <si>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</si>
  <si>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</si>
  <si>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</si>
  <si>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</si>
  <si>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</si>
  <si>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</si>
  <si>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</si>
  <si>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</si>
  <si>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</si>
  <si>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</si>
  <si>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</si>
  <si>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</si>
  <si>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</si>
  <si>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</si>
  <si>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</si>
  <si>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</si>
  <si>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</si>
  <si>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</si>
  <si>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</si>
  <si>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</si>
  <si>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</si>
  <si>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</si>
  <si>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</si>
  <si>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</si>
  <si>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</si>
  <si>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</si>
  <si>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</si>
  <si>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</si>
  <si>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</si>
  <si>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</si>
  <si>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</si>
  <si>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</si>
  <si>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</si>
  <si>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</si>
  <si>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</si>
  <si>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</si>
  <si>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</si>
  <si>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</si>
  <si>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</si>
  <si>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</si>
  <si>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</si>
  <si>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</si>
  <si>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</si>
  <si>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</si>
  <si>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</si>
  <si>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</si>
  <si>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</si>
  <si>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</si>
  <si>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</si>
  <si>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</si>
  <si>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</si>
  <si>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</si>
  <si>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</si>
  <si>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</si>
  <si>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</si>
  <si>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</si>
  <si>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</si>
  <si>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</si>
  <si>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</si>
  <si>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</si>
  <si>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</si>
  <si>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</si>
  <si>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</si>
  <si>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</si>
  <si>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</si>
  <si>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</si>
  <si>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</si>
  <si>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</si>
  <si>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</si>
  <si>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</si>
  <si>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</si>
  <si>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</si>
  <si>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</si>
  <si>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</si>
  <si>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</si>
  <si>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</si>
  <si>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</si>
  <si>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</si>
  <si>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</si>
  <si>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</si>
  <si>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</si>
  <si>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</si>
  <si>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</si>
  <si>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</si>
  <si>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</si>
  <si>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</si>
  <si>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</si>
  <si>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</si>
  <si>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</si>
  <si>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</si>
  <si>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</si>
  <si>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</si>
  <si>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</si>
  <si>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</si>
  <si>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</si>
  <si>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</si>
  <si>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</si>
  <si>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</si>
  <si>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</si>
  <si>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</si>
  <si>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</si>
  <si>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</si>
  <si>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</si>
  <si>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</si>
  <si>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</si>
  <si>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</si>
  <si>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</si>
  <si>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</si>
  <si>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</si>
  <si>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</si>
  <si>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</si>
  <si>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</si>
  <si>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</si>
  <si>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</si>
  <si>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</si>
  <si>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</si>
  <si>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</si>
  <si>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</si>
  <si>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</si>
  <si>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</si>
  <si>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</si>
  <si>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</si>
  <si>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</si>
  <si>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</si>
  <si>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</si>
  <si>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</si>
  <si>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</si>
  <si>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</si>
  <si>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</si>
  <si>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</si>
  <si>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</si>
  <si>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</si>
  <si>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</si>
  <si>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</si>
  <si>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</si>
  <si>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</si>
  <si>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</si>
  <si>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</si>
  <si>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</si>
  <si>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</si>
  <si>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</si>
  <si>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</si>
  <si>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</si>
  <si>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</si>
  <si>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</si>
  <si>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</si>
  <si>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</si>
  <si>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</si>
  <si>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</si>
  <si>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</si>
  <si>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</si>
  <si>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</si>
  <si>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</si>
  <si>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</si>
  <si>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</si>
  <si>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</si>
  <si>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</si>
  <si>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</si>
  <si>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</si>
  <si>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</si>
  <si>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</si>
  <si>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</si>
  <si>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</si>
  <si>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</si>
  <si>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</si>
  <si>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</si>
  <si>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</si>
  <si>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</si>
  <si>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</si>
  <si>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</si>
  <si>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</si>
  <si>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</si>
  <si>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</si>
  <si>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</si>
  <si>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</si>
  <si>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</si>
  <si>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</si>
  <si>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</si>
  <si>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</si>
  <si>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</si>
  <si>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</si>
  <si>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</si>
  <si>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</si>
  <si>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</si>
  <si>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</si>
  <si>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</si>
  <si>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</si>
  <si>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</si>
  <si>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</si>
  <si>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</si>
  <si>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</si>
  <si>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</si>
  <si>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</si>
  <si>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</si>
  <si>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</si>
  <si>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</si>
  <si>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</si>
  <si>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</si>
  <si>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</si>
  <si>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</si>
  <si>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</si>
  <si>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</si>
  <si>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</si>
  <si>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</si>
  <si>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</si>
  <si>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</si>
  <si>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</si>
  <si>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</si>
  <si>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</si>
  <si>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</si>
  <si>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</si>
  <si>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</si>
  <si>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</si>
  <si>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</si>
  <si>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</si>
  <si>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</si>
  <si>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</si>
  <si>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</si>
  <si>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</si>
  <si>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</si>
  <si>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</si>
  <si>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</si>
  <si>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</si>
  <si>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</si>
  <si>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</si>
  <si>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</si>
  <si>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</si>
  <si>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</si>
  <si>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</si>
  <si>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</si>
  <si>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</si>
  <si>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</si>
  <si>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</si>
  <si>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</si>
  <si>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</si>
  <si>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</si>
  <si>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</si>
  <si>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</si>
  <si>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</si>
  <si>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</si>
  <si>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</si>
  <si>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</si>
  <si>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</si>
  <si>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</si>
  <si>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</si>
  <si>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</si>
  <si>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</si>
  <si>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</si>
  <si>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</si>
  <si>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</si>
  <si>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</si>
  <si>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</si>
  <si>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</si>
  <si>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</si>
  <si>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</si>
  <si>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</si>
  <si>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</si>
  <si>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</si>
  <si>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</si>
  <si>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</si>
  <si>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</si>
  <si>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</si>
  <si>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</si>
  <si>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</si>
  <si>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</si>
  <si>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</si>
  <si>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</si>
  <si>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</si>
  <si>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</si>
  <si>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</si>
  <si>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</si>
  <si>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</si>
  <si>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</si>
  <si>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</si>
  <si>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</si>
  <si>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</si>
  <si>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</si>
  <si>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</si>
  <si>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</si>
  <si>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</si>
  <si>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</si>
  <si>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</si>
  <si>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</si>
  <si>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</si>
  <si>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</si>
  <si>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</si>
  <si>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</si>
  <si>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</si>
  <si>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</si>
  <si>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</si>
  <si>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</si>
  <si>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</si>
  <si>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</si>
  <si>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</si>
  <si>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</si>
  <si>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</si>
  <si>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</si>
  <si>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</si>
  <si>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</si>
  <si>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</si>
  <si>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</si>
  <si>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</si>
  <si>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</si>
  <si>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</si>
  <si>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</si>
  <si>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</si>
  <si>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</si>
  <si>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</si>
  <si>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</si>
  <si>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</si>
  <si>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</si>
  <si>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</si>
  <si>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</si>
  <si>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</si>
  <si>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</si>
  <si>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</si>
  <si>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</si>
  <si>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</si>
  <si>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</si>
  <si>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</si>
  <si>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</si>
  <si>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</si>
  <si>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</si>
  <si>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</si>
  <si>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</si>
  <si>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</si>
  <si>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</si>
  <si>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</si>
  <si>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</si>
  <si>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</si>
  <si>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</si>
  <si>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</si>
  <si>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</si>
  <si>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</si>
  <si>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</si>
  <si>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</si>
  <si>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</si>
  <si>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</si>
  <si>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</si>
  <si>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</si>
  <si>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</si>
  <si>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</si>
  <si>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</si>
  <si>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</si>
  <si>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</si>
  <si>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</si>
  <si>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</si>
  <si>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</si>
  <si>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</si>
  <si>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</si>
  <si>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</si>
  <si>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</si>
  <si>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</si>
  <si>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</si>
  <si>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</si>
  <si>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</si>
  <si>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</si>
  <si>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</si>
  <si>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</si>
  <si>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</si>
  <si>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</si>
  <si>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</si>
  <si>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</si>
  <si>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</si>
  <si>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</si>
  <si>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</si>
  <si>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</si>
  <si>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</si>
  <si>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</si>
  <si>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</si>
  <si>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</si>
  <si>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</si>
  <si>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</si>
  <si>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</si>
  <si>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</si>
  <si>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</si>
  <si>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</si>
  <si>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</si>
  <si>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</si>
  <si>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</si>
  <si>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</si>
  <si>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</si>
  <si>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</si>
  <si>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</si>
  <si>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</si>
  <si>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</si>
  <si>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</si>
  <si>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</si>
  <si>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</si>
  <si>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</si>
  <si>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</si>
  <si>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</si>
  <si>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</si>
  <si>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</si>
  <si>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</si>
  <si>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</si>
  <si>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</si>
  <si>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</si>
  <si>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</si>
  <si>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</si>
  <si>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</si>
  <si>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</si>
  <si>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</si>
  <si>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</si>
  <si>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</si>
  <si>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</si>
  <si>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</si>
  <si>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</si>
  <si>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</si>
  <si>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</si>
  <si>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</si>
  <si>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</si>
  <si>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</si>
  <si>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</si>
  <si>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</si>
  <si>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</si>
  <si>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</si>
  <si>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</si>
  <si>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</si>
  <si>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</si>
  <si>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</si>
  <si>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</si>
  <si>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</si>
  <si>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</si>
  <si>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</si>
  <si>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</si>
  <si>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</si>
  <si>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</si>
  <si>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</si>
  <si>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</si>
  <si>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</si>
  <si>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</si>
  <si>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</si>
  <si>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</si>
  <si>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</si>
  <si>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</si>
  <si>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</si>
  <si>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</si>
  <si>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</si>
  <si>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</si>
  <si>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</si>
  <si>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</si>
  <si>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</si>
  <si>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</si>
  <si>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</si>
  <si>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</si>
  <si>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</si>
  <si>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</si>
  <si>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</si>
  <si>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</si>
  <si>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</si>
  <si>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</si>
  <si>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</si>
  <si>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</si>
  <si>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</si>
  <si>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</si>
  <si>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</si>
  <si>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</si>
  <si>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</si>
  <si>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</si>
  <si>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</si>
  <si>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</si>
  <si>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</si>
  <si>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</si>
  <si>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</si>
  <si>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</si>
  <si>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</si>
  <si>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</si>
  <si>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</si>
  <si>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</si>
  <si>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</si>
  <si>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</si>
  <si>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</si>
  <si>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</si>
  <si>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</si>
  <si>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</si>
  <si>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</si>
  <si>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</si>
  <si>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</si>
  <si>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</si>
  <si>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</si>
  <si>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</si>
  <si>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</si>
  <si>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</si>
  <si>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</si>
  <si>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</si>
  <si>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</si>
  <si>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</si>
  <si>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</si>
  <si>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</si>
  <si>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</si>
  <si>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</si>
  <si>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</si>
  <si>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</si>
  <si>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</si>
  <si>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</si>
  <si>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</si>
  <si>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</si>
  <si>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</si>
  <si>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</si>
  <si>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</si>
  <si>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</si>
  <si>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</si>
  <si>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</si>
  <si>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</si>
  <si>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</si>
  <si>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</si>
  <si>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</si>
  <si>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</si>
  <si>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</si>
  <si>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</si>
  <si>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</si>
  <si>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</si>
  <si>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</si>
  <si>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</si>
  <si>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</si>
  <si>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</si>
  <si>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</si>
  <si>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</si>
  <si>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</si>
  <si>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</si>
  <si>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</si>
  <si>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</si>
  <si>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</si>
  <si>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</si>
  <si>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</si>
  <si>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</si>
  <si>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</si>
  <si>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</si>
  <si>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</si>
  <si>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</si>
  <si>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</si>
  <si>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</si>
  <si>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</si>
  <si>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</si>
  <si>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</si>
  <si>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</si>
  <si>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</si>
  <si>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</si>
  <si>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</si>
  <si>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</si>
  <si>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</si>
  <si>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</si>
  <si>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</si>
  <si>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</si>
  <si>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</si>
  <si>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</si>
  <si>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</si>
  <si>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</si>
  <si>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</si>
  <si>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</si>
  <si>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</si>
  <si>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</si>
  <si>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</si>
  <si>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</si>
  <si>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</si>
  <si>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</si>
  <si>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</si>
  <si>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</si>
  <si>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</si>
  <si>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</si>
  <si>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</si>
  <si>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</si>
  <si>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</si>
  <si>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</si>
  <si>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</si>
  <si>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</si>
  <si>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</si>
  <si>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</si>
  <si>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</si>
  <si>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</si>
  <si>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</si>
  <si>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</si>
  <si>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</si>
  <si>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</si>
  <si>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</si>
  <si>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</si>
  <si>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</si>
  <si>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</si>
  <si>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</si>
  <si>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</si>
  <si>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</si>
  <si>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</si>
  <si>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</si>
  <si>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</si>
  <si>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</si>
  <si>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</si>
  <si>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</si>
  <si>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</si>
  <si>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</si>
  <si>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</si>
  <si>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</si>
  <si>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</si>
  <si>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</si>
  <si>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</si>
  <si>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</si>
  <si>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</si>
  <si>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</si>
  <si>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</si>
  <si>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</si>
  <si>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</si>
  <si>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</si>
  <si>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</si>
  <si>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</si>
  <si>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</si>
  <si>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</si>
  <si>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</si>
  <si>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</si>
  <si>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</si>
  <si>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</si>
  <si>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</si>
  <si>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</si>
  <si>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</si>
  <si>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</si>
  <si>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</si>
  <si>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</si>
  <si>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</si>
  <si>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</si>
  <si>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</si>
  <si>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</si>
  <si>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</si>
  <si>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</si>
  <si>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</si>
  <si>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</si>
  <si>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</si>
  <si>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</si>
  <si>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</si>
  <si>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</si>
  <si>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</si>
  <si>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</si>
  <si>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</si>
  <si>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</si>
  <si>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</si>
  <si>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</si>
  <si>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</si>
  <si>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</si>
  <si>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</si>
  <si>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</si>
  <si>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</si>
  <si>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</si>
  <si>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</si>
  <si>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</si>
  <si>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</si>
  <si>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</si>
  <si>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</si>
  <si>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</si>
  <si>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</si>
  <si>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</si>
  <si>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</si>
  <si>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</si>
  <si>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</si>
  <si>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</si>
  <si>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</si>
  <si>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</si>
  <si>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</si>
  <si>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</si>
  <si>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</si>
  <si>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</si>
  <si>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</si>
  <si>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</si>
  <si>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</si>
  <si>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</si>
  <si>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</si>
  <si>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</si>
  <si>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</si>
  <si>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</si>
  <si>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</si>
  <si>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</si>
  <si>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</si>
  <si>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</si>
  <si>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</si>
  <si>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</si>
  <si>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</si>
  <si>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</si>
  <si>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</si>
  <si>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</si>
  <si>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</si>
  <si>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</si>
  <si>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</si>
  <si>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</si>
  <si>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</si>
  <si>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</si>
  <si>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</si>
  <si>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</si>
  <si>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</si>
  <si>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</si>
  <si>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</si>
  <si>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</si>
  <si>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</si>
  <si>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</si>
  <si>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</si>
  <si>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</si>
  <si>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</si>
  <si>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</si>
  <si>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</si>
  <si>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</si>
  <si>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</si>
  <si>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</si>
  <si>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</si>
  <si>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</si>
  <si>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</si>
  <si>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</si>
  <si>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</si>
  <si>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</si>
  <si>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</si>
  <si>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</si>
  <si>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</si>
  <si>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</si>
  <si>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</si>
  <si>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</si>
  <si>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</si>
  <si>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</si>
  <si>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</si>
  <si>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</si>
  <si>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</si>
  <si>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</si>
  <si>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</si>
  <si>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</si>
  <si>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</si>
  <si>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</si>
  <si>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</si>
  <si>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</si>
  <si>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</si>
  <si>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</si>
  <si>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</si>
  <si>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</si>
  <si>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</si>
  <si>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</si>
  <si>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</si>
  <si>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</si>
  <si>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</si>
  <si>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</si>
  <si>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</si>
  <si>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</si>
  <si>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</si>
  <si>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</si>
  <si>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</si>
  <si>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</si>
  <si>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</si>
  <si>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</si>
  <si>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</si>
  <si>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</si>
  <si>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</si>
  <si>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</si>
  <si>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</si>
  <si>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</si>
  <si>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</si>
  <si>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</si>
  <si>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</si>
  <si>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</si>
  <si>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</si>
  <si>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</si>
  <si>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</si>
  <si>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</si>
  <si>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</si>
  <si>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</si>
  <si>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</si>
  <si>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</si>
  <si>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</si>
  <si>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</si>
  <si>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</si>
  <si>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</si>
  <si>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</si>
  <si>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</si>
  <si>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</si>
  <si>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</si>
  <si>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</si>
  <si>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</si>
  <si>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</si>
  <si>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</si>
  <si>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</si>
  <si>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</si>
  <si>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</si>
  <si>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</si>
  <si>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</si>
  <si>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</si>
  <si>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</si>
  <si>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</si>
  <si>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</si>
  <si>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</si>
  <si>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</si>
  <si>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</si>
  <si>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</si>
  <si>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</si>
  <si>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</si>
  <si>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</si>
  <si>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</si>
  <si>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</si>
  <si>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</si>
  <si>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</si>
  <si>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</si>
  <si>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</si>
  <si>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</si>
  <si>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</si>
  <si>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</si>
  <si>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</si>
  <si>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</si>
  <si>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</si>
  <si>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</si>
  <si>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</si>
  <si>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</si>
  <si>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</si>
  <si>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</si>
  <si>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</si>
  <si>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</si>
  <si>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</si>
  <si>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</si>
  <si>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</si>
  <si>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</si>
  <si>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</si>
  <si>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</si>
  <si>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</si>
  <si>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</si>
  <si>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</si>
  <si>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</si>
  <si>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</si>
  <si>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</si>
  <si>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</si>
  <si>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</si>
  <si>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</si>
  <si>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</si>
  <si>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</si>
  <si>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</si>
  <si>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</si>
  <si>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</si>
  <si>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</si>
  <si>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</si>
  <si>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</si>
  <si>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</si>
  <si>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</si>
  <si>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</si>
  <si>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</si>
  <si>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</si>
  <si>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</si>
  <si>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</si>
  <si>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</si>
  <si>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</si>
  <si>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</si>
  <si>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</si>
  <si>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</si>
  <si>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</si>
  <si>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</si>
  <si>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</si>
  <si>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</si>
  <si>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</si>
  <si>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</si>
  <si>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</si>
  <si>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</si>
  <si>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</si>
  <si>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</si>
  <si>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</si>
  <si>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</si>
  <si>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</si>
  <si>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</si>
  <si>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</si>
  <si>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</si>
  <si>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</si>
  <si>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</si>
  <si>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</si>
  <si>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</si>
  <si>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</si>
  <si>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</si>
  <si>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</si>
  <si>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</si>
  <si>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</si>
  <si>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</si>
  <si>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</si>
  <si>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</si>
  <si>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</si>
  <si>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</si>
  <si>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</si>
  <si>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</si>
  <si>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</si>
  <si>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</si>
  <si>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</si>
  <si>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</si>
  <si>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</si>
  <si>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</si>
  <si>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</si>
  <si>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</si>
  <si>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</si>
  <si>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</si>
  <si>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</si>
  <si>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</si>
  <si>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</si>
  <si>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</si>
  <si>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</si>
  <si>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</si>
  <si>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</si>
  <si>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</si>
  <si>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</si>
  <si>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</si>
  <si>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</si>
  <si>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</si>
  <si>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</si>
  <si>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</si>
  <si>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</si>
  <si>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</si>
  <si>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</si>
  <si>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</si>
  <si>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</si>
  <si>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</si>
  <si>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</si>
  <si>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</si>
  <si>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</si>
  <si>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</si>
  <si>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</si>
  <si>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</si>
  <si>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</si>
  <si>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</si>
  <si>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</si>
  <si>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</si>
  <si>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</si>
  <si>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</si>
  <si>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</si>
  <si>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</si>
  <si>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</si>
  <si>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</si>
  <si>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</si>
  <si>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</si>
  <si>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</si>
  <si>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</si>
  <si>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</si>
  <si>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</si>
  <si>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</si>
  <si>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</si>
  <si>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</si>
  <si>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</si>
  <si>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</si>
  <si>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</si>
  <si>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</si>
  <si>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</si>
  <si>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</si>
  <si>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</si>
  <si>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</si>
  <si>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</si>
  <si>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</si>
  <si>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</si>
  <si>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</si>
  <si>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</si>
  <si>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</si>
  <si>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</si>
  <si>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</si>
  <si>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</si>
  <si>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</si>
  <si>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</si>
  <si>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</si>
  <si>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</si>
  <si>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</si>
  <si>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</si>
  <si>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</si>
  <si>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</si>
  <si>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</si>
  <si>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</si>
  <si>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</si>
  <si>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</si>
  <si>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</si>
  <si>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</si>
  <si>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</si>
  <si>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</si>
  <si>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</si>
  <si>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</si>
  <si>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</si>
  <si>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</si>
  <si>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</si>
  <si>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</si>
  <si>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</si>
  <si>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</si>
  <si>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</si>
  <si>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</si>
  <si>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</si>
  <si>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</si>
  <si>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</si>
  <si>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</si>
  <si>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</si>
  <si>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</si>
  <si>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</si>
  <si>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</si>
  <si>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</si>
  <si>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</si>
  <si>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</si>
  <si>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</si>
  <si>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</si>
  <si>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</si>
  <si>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</si>
  <si>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</si>
  <si>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</si>
  <si>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</si>
  <si>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</si>
  <si>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</si>
  <si>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</si>
  <si>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</si>
  <si>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</si>
  <si>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</si>
  <si>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</si>
  <si>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</si>
  <si>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</si>
  <si>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</si>
  <si>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</si>
  <si>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</si>
  <si>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</si>
  <si>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</si>
  <si>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</si>
  <si>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</si>
  <si>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</si>
  <si>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</si>
  <si>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</si>
  <si>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</si>
  <si>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</si>
  <si>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</si>
  <si>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</si>
  <si>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</si>
  <si>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</si>
  <si>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</si>
  <si>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</si>
  <si>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</si>
  <si>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</si>
  <si>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</si>
  <si>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</si>
  <si>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</si>
  <si>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</si>
  <si>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</si>
  <si>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</si>
  <si>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</si>
  <si>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</si>
  <si>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</si>
  <si>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</si>
  <si>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</si>
  <si>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</si>
  <si>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</si>
  <si>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</si>
  <si>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</si>
  <si>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</si>
  <si>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</si>
  <si>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</si>
  <si>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</si>
  <si>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</si>
  <si>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</si>
  <si>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</si>
  <si>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</si>
  <si>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</si>
  <si>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</si>
  <si>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</si>
  <si>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</si>
  <si>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</si>
  <si>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</si>
  <si>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</si>
  <si>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</si>
  <si>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</si>
  <si>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</si>
  <si>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</si>
  <si>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</si>
  <si>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</si>
  <si>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</si>
  <si>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</si>
  <si>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</si>
  <si>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</si>
  <si>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</si>
  <si>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</si>
  <si>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</si>
  <si>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</si>
  <si>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</si>
  <si>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</si>
  <si>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</si>
  <si>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</si>
  <si>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</si>
  <si>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</si>
  <si>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</si>
  <si>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</si>
  <si>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</si>
  <si>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</si>
  <si>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</si>
  <si>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</si>
  <si>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</si>
  <si>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</si>
  <si>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</si>
  <si>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</si>
  <si>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</si>
  <si>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</si>
  <si>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</si>
  <si>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</si>
  <si>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</si>
  <si>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</si>
  <si>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</si>
  <si>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</si>
  <si>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</si>
  <si>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</si>
  <si>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</si>
  <si>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</si>
  <si>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</si>
  <si>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</si>
  <si>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</si>
  <si>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</si>
  <si>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</si>
  <si>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</si>
  <si>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</si>
  <si>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</si>
  <si>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</si>
  <si>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</si>
  <si>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</si>
  <si>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</si>
  <si>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</si>
  <si>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</si>
  <si>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</si>
  <si>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</si>
  <si>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</si>
  <si>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</si>
  <si>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</si>
  <si>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</si>
  <si>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</si>
  <si>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</si>
  <si>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</si>
  <si>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</si>
  <si>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</si>
  <si>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</si>
  <si>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</si>
  <si>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</si>
  <si>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</si>
  <si>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</si>
  <si>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</si>
  <si>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</si>
  <si>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</si>
  <si>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</si>
  <si>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</si>
  <si>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</si>
  <si>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</si>
  <si>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</si>
  <si>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</si>
  <si>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</si>
  <si>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</si>
  <si>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</si>
  <si>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</si>
  <si>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</si>
  <si>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</si>
  <si>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</si>
  <si>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</si>
  <si>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</si>
  <si>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</si>
  <si>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</si>
  <si>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</si>
  <si>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</si>
  <si>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</si>
  <si>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</si>
  <si>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</si>
  <si>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</si>
  <si>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</si>
  <si>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</si>
  <si>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</si>
  <si>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</si>
  <si>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</si>
  <si>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</si>
  <si>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</si>
  <si>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</si>
  <si>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</si>
  <si>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</si>
  <si>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</si>
  <si>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</si>
  <si>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</si>
  <si>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</si>
  <si>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</si>
  <si>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</si>
  <si>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</si>
  <si>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</si>
  <si>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</si>
  <si>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</si>
  <si>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</si>
  <si>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</si>
  <si>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</si>
  <si>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</si>
  <si>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</si>
  <si>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</si>
  <si>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</si>
  <si>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</si>
  <si>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</si>
  <si>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</si>
  <si>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</si>
  <si>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</si>
  <si>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</si>
  <si>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</si>
  <si>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</si>
  <si>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</si>
  <si>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</si>
  <si>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</si>
  <si>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</si>
  <si>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</si>
  <si>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</si>
  <si>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</si>
  <si>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</si>
  <si>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</si>
  <si>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</si>
  <si>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</si>
  <si>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</si>
  <si>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</si>
  <si>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</si>
  <si>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</si>
  <si>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</si>
  <si>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</si>
  <si>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</si>
  <si>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</si>
  <si>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</si>
  <si>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</si>
  <si>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</si>
  <si>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</si>
  <si>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</si>
  <si>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</si>
  <si>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</si>
  <si>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</si>
  <si>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</si>
  <si>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</si>
  <si>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</si>
  <si>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</si>
  <si>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</si>
  <si>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</si>
  <si>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</si>
  <si>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</si>
  <si>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</si>
  <si>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</si>
  <si>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</si>
  <si>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</si>
  <si>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</si>
  <si>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</si>
  <si>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</si>
  <si>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</si>
  <si>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</si>
  <si>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</si>
  <si>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</si>
  <si>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</si>
  <si>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</si>
  <si>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</si>
  <si>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</si>
  <si>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</si>
  <si>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</si>
  <si>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</si>
  <si>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</si>
  <si>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</si>
  <si>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</si>
  <si>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</si>
  <si>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</si>
  <si>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</si>
  <si>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</si>
  <si>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</si>
  <si>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</si>
  <si>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</si>
  <si>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</si>
  <si>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</si>
  <si>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</si>
  <si>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</si>
  <si>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</si>
  <si>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</si>
  <si>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</si>
  <si>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</si>
  <si>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</si>
  <si>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</si>
  <si>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</si>
  <si>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</si>
  <si>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</si>
  <si>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</si>
  <si>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</si>
  <si>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</si>
  <si>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</si>
  <si>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</si>
  <si>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</si>
  <si>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</si>
  <si>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</si>
  <si>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</si>
  <si>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</si>
  <si>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</si>
  <si>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</si>
  <si>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</si>
  <si>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</si>
  <si>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</si>
  <si>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</si>
  <si>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</si>
  <si>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</si>
  <si>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</si>
  <si>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</si>
  <si>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</si>
  <si>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</si>
  <si>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</si>
  <si>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</si>
  <si>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</si>
  <si>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</si>
  <si>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</si>
  <si>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</si>
  <si>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</si>
  <si>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</si>
  <si>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</si>
  <si>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</si>
  <si>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</si>
  <si>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</si>
  <si>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</si>
  <si>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</si>
  <si>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</si>
  <si>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</si>
  <si>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</si>
  <si>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</si>
  <si>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</si>
  <si>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</si>
  <si>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</si>
  <si>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</si>
  <si>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</si>
  <si>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</si>
  <si>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</si>
  <si>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</si>
  <si>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</si>
  <si>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</si>
  <si>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</si>
  <si>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</si>
  <si>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</si>
  <si>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</si>
  <si>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</si>
  <si>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</si>
  <si>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</si>
  <si>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</si>
  <si>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</si>
  <si>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</si>
  <si>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</si>
  <si>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</si>
  <si>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</si>
  <si>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</si>
  <si>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</si>
  <si>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</si>
  <si>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</si>
  <si>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</si>
  <si>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</si>
  <si>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</si>
  <si>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</si>
  <si>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</si>
  <si>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</si>
  <si>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</si>
  <si>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</si>
  <si>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</si>
  <si>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</si>
  <si>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</si>
  <si>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</si>
  <si>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</si>
  <si>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</si>
  <si>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</si>
  <si>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</si>
  <si>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</si>
  <si>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</si>
  <si>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</si>
  <si>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</si>
  <si>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</si>
  <si>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</si>
  <si>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</si>
  <si>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</si>
  <si>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</si>
  <si>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</si>
  <si>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</si>
  <si>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</si>
  <si>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</si>
  <si>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</si>
  <si>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</si>
  <si>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</si>
  <si>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</si>
  <si>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</si>
  <si>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</si>
  <si>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</si>
  <si>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</si>
  <si>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</si>
  <si>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</si>
  <si>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</si>
  <si>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</si>
  <si>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</si>
  <si>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</si>
  <si>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</si>
  <si>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</si>
  <si>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</si>
  <si>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</si>
  <si>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</si>
  <si>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</si>
  <si>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</si>
  <si>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</si>
  <si>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</si>
  <si>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</si>
  <si>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</si>
  <si>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</si>
  <si>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</si>
  <si>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</si>
  <si>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</si>
  <si>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</si>
  <si>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</si>
  <si>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</si>
  <si>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</si>
  <si>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</si>
  <si>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</si>
  <si>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</si>
  <si>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</si>
  <si>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</si>
  <si>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</si>
  <si>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</si>
  <si>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</si>
  <si>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</si>
  <si>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</si>
  <si>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</si>
  <si>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</si>
  <si>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</si>
  <si>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</si>
  <si>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</si>
  <si>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</si>
  <si>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</si>
  <si>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</si>
  <si>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</si>
  <si>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</si>
  <si>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</si>
  <si>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</si>
  <si>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</si>
  <si>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</si>
  <si>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</si>
  <si>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</si>
  <si>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</si>
  <si>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</si>
  <si>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</si>
  <si>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</si>
  <si>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</si>
  <si>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</si>
  <si>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</si>
  <si>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</si>
  <si>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</si>
  <si>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</si>
  <si>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</si>
  <si>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</si>
  <si>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</si>
  <si>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</si>
  <si>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</si>
  <si>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</si>
  <si>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</si>
  <si>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</si>
  <si>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</si>
  <si>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</si>
  <si>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</si>
  <si>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</si>
  <si>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</si>
  <si>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</si>
  <si>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</si>
  <si>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</si>
  <si>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</si>
  <si>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</si>
  <si>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</si>
  <si>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</si>
  <si>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</si>
  <si>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</si>
  <si>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</si>
  <si>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</si>
  <si>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</si>
  <si>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</si>
  <si>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</si>
  <si>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</si>
  <si>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</si>
  <si>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</si>
  <si>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</si>
  <si>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</si>
  <si>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</si>
  <si>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</si>
  <si>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</si>
  <si>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</si>
  <si>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</si>
  <si>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</si>
  <si>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</si>
  <si>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</si>
  <si>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</si>
  <si>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</si>
  <si>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</si>
  <si>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</si>
  <si>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</si>
  <si>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</si>
  <si>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</si>
  <si>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</si>
  <si>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</si>
  <si>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</si>
  <si>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</si>
  <si>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</si>
  <si>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</si>
  <si>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</si>
  <si>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</si>
  <si>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</si>
  <si>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</si>
  <si>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</si>
  <si>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</si>
  <si>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</si>
  <si>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</si>
  <si>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</si>
  <si>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</si>
  <si>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</si>
  <si>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</si>
  <si>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</si>
  <si>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</si>
  <si>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</si>
  <si>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</si>
  <si>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</si>
  <si>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</si>
  <si>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</si>
  <si>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</si>
  <si>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</si>
  <si>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</si>
  <si>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</si>
  <si>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</si>
  <si>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</si>
  <si>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</si>
  <si>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</si>
  <si>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</si>
  <si>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</si>
  <si>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</si>
  <si>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</si>
  <si>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</si>
  <si>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</si>
  <si>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</si>
  <si>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</si>
  <si>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</si>
  <si>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</si>
  <si>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</si>
  <si>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</si>
  <si>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</si>
  <si>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</si>
  <si>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</si>
  <si>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</si>
  <si>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</si>
  <si>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</si>
  <si>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</si>
  <si>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</si>
  <si>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</si>
  <si>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</si>
  <si>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</si>
  <si>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</si>
  <si>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</si>
  <si>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</si>
  <si>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</si>
  <si>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</si>
  <si>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</si>
  <si>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</si>
  <si>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</si>
  <si>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</si>
  <si>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</si>
  <si>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</si>
  <si>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</si>
  <si>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</si>
  <si>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</si>
  <si>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</si>
  <si>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</si>
  <si>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</si>
  <si>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</si>
  <si>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</si>
  <si>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</si>
  <si>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</si>
  <si>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</si>
  <si>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</si>
  <si>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</si>
  <si>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</si>
  <si>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</si>
  <si>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</si>
  <si>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</si>
  <si>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</si>
  <si>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</si>
  <si>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</si>
  <si>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</si>
  <si>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</si>
  <si>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</si>
  <si>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</si>
  <si>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</si>
  <si>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</si>
  <si>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</si>
  <si>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</si>
  <si>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</si>
  <si>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</si>
  <si>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</si>
  <si>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</si>
  <si>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</si>
  <si>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</si>
  <si>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</si>
  <si>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</si>
  <si>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</si>
  <si>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</si>
  <si>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</si>
  <si>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</si>
  <si>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</si>
  <si>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</si>
  <si>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</si>
  <si>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</si>
  <si>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</si>
  <si>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</si>
  <si>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</si>
  <si>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</si>
  <si>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</si>
  <si>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</si>
  <si>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</si>
  <si>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</si>
  <si>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</si>
  <si>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</si>
  <si>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</si>
  <si>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</si>
  <si>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</si>
  <si>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</si>
  <si>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</si>
  <si>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</si>
  <si>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</si>
  <si>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</si>
  <si>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</si>
  <si>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</si>
  <si>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</si>
  <si>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</si>
  <si>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</si>
  <si>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</si>
  <si>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</si>
  <si>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</si>
  <si>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</si>
  <si>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</si>
  <si>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</si>
  <si>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</si>
  <si>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</si>
  <si>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</si>
  <si>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</si>
  <si>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</si>
  <si>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</si>
  <si>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</si>
  <si>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</si>
  <si>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</si>
  <si>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</si>
  <si>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</si>
  <si>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</si>
  <si>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</si>
  <si>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</si>
  <si>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</si>
  <si>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</si>
  <si>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</si>
  <si>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</si>
  <si>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</si>
  <si>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</si>
  <si>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</si>
  <si>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</si>
  <si>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</si>
  <si>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</si>
  <si>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</si>
  <si>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</si>
  <si>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</si>
  <si>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</si>
  <si>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</si>
  <si>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</si>
  <si>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</si>
  <si>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</si>
  <si>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</si>
  <si>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</si>
  <si>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</si>
  <si>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</si>
  <si>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</si>
  <si>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</si>
  <si>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</si>
  <si>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</si>
  <si>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</si>
  <si>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</si>
  <si>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</si>
  <si>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</si>
  <si>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</si>
  <si>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</si>
  <si>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</si>
  <si>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</si>
  <si>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</si>
  <si>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</si>
  <si>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</si>
  <si>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</si>
  <si>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</si>
  <si>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</si>
  <si>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</si>
  <si>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</si>
  <si>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</si>
  <si>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</si>
  <si>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</si>
  <si>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</si>
  <si>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</si>
  <si>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</si>
  <si>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</si>
  <si>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</si>
  <si>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</si>
  <si>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</si>
  <si>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</si>
  <si>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</si>
  <si>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</si>
  <si>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</si>
  <si>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</si>
  <si>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</si>
  <si>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</si>
  <si>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</si>
  <si>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</si>
  <si>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</si>
  <si>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</si>
  <si>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</si>
  <si>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</si>
  <si>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</si>
  <si>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</si>
  <si>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</si>
  <si>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</si>
  <si>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</si>
  <si>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</si>
  <si>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</si>
  <si>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</si>
  <si>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</si>
  <si>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</si>
  <si>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</si>
  <si>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</si>
  <si>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</si>
  <si>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</si>
  <si>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</si>
  <si>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</si>
  <si>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</si>
  <si>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</si>
  <si>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</si>
  <si>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</si>
  <si>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</si>
  <si>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</si>
  <si>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</si>
  <si>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</si>
  <si>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</si>
  <si>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</si>
  <si>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</si>
  <si>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</si>
  <si>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</si>
  <si>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</si>
  <si>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</si>
  <si>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</si>
  <si>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</si>
  <si>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</si>
  <si>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</si>
  <si>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</si>
  <si>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</si>
  <si>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</si>
  <si>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</si>
  <si>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</si>
  <si>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</si>
  <si>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</si>
  <si>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</si>
  <si>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</si>
  <si>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</si>
  <si>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</si>
  <si>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</si>
  <si>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</si>
  <si>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</si>
  <si>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</si>
  <si>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</si>
  <si>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</si>
  <si>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</si>
  <si>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</si>
  <si>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</si>
  <si>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</si>
  <si>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</si>
  <si>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</si>
  <si>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</si>
  <si>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</si>
  <si>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</si>
  <si>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</si>
  <si>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</si>
  <si>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</si>
  <si>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</si>
  <si>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</si>
  <si>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</si>
  <si>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</si>
  <si>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</si>
  <si>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</si>
  <si>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</si>
  <si>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</si>
  <si>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</si>
  <si>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</si>
  <si>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</si>
  <si>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</si>
  <si>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</si>
  <si>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</si>
  <si>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</si>
  <si>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</si>
  <si>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</si>
  <si>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</si>
  <si>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</si>
  <si>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</si>
  <si>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</si>
  <si>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</si>
  <si>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</si>
  <si>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</si>
  <si>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</si>
  <si>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</si>
  <si>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</si>
  <si>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</si>
  <si>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</si>
  <si>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</si>
  <si>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</si>
  <si>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</si>
  <si>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</si>
  <si>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</si>
  <si>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</si>
  <si>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</si>
  <si>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</si>
  <si>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</si>
  <si>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</si>
  <si>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</si>
  <si>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</si>
  <si>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</si>
  <si>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</si>
  <si>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</si>
  <si>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</si>
  <si>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</si>
  <si>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</si>
  <si>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</si>
  <si>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</si>
  <si>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</si>
  <si>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</si>
  <si>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</si>
  <si>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</si>
  <si>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</si>
  <si>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</si>
  <si>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</si>
  <si>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</si>
  <si>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</si>
  <si>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</si>
  <si>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</si>
  <si>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</si>
  <si>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</si>
  <si>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</si>
  <si>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</si>
  <si>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</si>
  <si>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</si>
  <si>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</si>
  <si>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</si>
  <si>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</si>
  <si>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</si>
  <si>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</si>
  <si>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</si>
  <si>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</si>
  <si>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</si>
  <si>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</si>
  <si>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</si>
  <si>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</si>
  <si>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</si>
  <si>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</si>
  <si>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</si>
  <si>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</si>
  <si>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</si>
  <si>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</si>
  <si>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</si>
  <si>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</si>
  <si>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</si>
  <si>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</si>
  <si>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</si>
  <si>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</si>
  <si>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</si>
  <si>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</si>
  <si>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</si>
  <si>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</si>
  <si>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</si>
  <si>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</si>
  <si>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</si>
  <si>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</si>
  <si>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</si>
  <si>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</si>
  <si>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</si>
  <si>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</si>
  <si>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</si>
  <si>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</si>
  <si>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</si>
  <si>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</si>
  <si>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</si>
  <si>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</si>
  <si>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</si>
  <si>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</si>
  <si>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</si>
  <si>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</si>
  <si>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</si>
  <si>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</si>
  <si>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</si>
  <si>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</si>
  <si>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</si>
  <si>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</si>
  <si>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</si>
  <si>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</si>
  <si>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</si>
  <si>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</si>
  <si>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</si>
  <si>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</si>
  <si>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</si>
  <si>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</si>
  <si>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</si>
  <si>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</si>
  <si>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</si>
  <si>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</si>
  <si>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</si>
  <si>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</si>
  <si>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</si>
  <si>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</si>
  <si>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</si>
  <si>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</si>
  <si>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</si>
  <si>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</si>
  <si>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</si>
  <si>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</si>
  <si>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</si>
  <si>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</si>
  <si>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</si>
  <si>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</si>
  <si>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</si>
  <si>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</si>
  <si>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</si>
  <si>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</si>
  <si>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</si>
  <si>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</si>
  <si>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</si>
  <si>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</si>
  <si>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</si>
  <si>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</si>
  <si>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</si>
  <si>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</si>
  <si>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</si>
  <si>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</si>
  <si>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</si>
  <si>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</si>
  <si>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</si>
  <si>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</si>
  <si>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</si>
  <si>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</si>
  <si>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</si>
  <si>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</si>
  <si>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</si>
  <si>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</si>
  <si>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</si>
  <si>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</si>
  <si>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</si>
  <si>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</si>
  <si>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</si>
  <si>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</si>
  <si>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</si>
  <si>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</si>
  <si>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</si>
  <si>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</si>
  <si>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</si>
  <si>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</si>
  <si>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</si>
  <si>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</si>
  <si>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</si>
  <si>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</si>
  <si>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</si>
  <si>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</si>
  <si>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</si>
  <si>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</si>
  <si>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</si>
  <si>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</si>
  <si>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</si>
  <si>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</si>
  <si>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</si>
  <si>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</si>
  <si>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</si>
  <si>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</si>
  <si>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</si>
  <si>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</si>
  <si>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</si>
  <si>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</si>
  <si>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</si>
  <si>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</si>
  <si>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</si>
  <si>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</si>
  <si>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</si>
  <si>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</si>
  <si>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</si>
  <si>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</si>
  <si>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</si>
  <si>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</si>
  <si>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</si>
  <si>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</si>
  <si>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</si>
  <si>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</si>
  <si>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</si>
  <si>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</si>
  <si>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</si>
  <si>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</si>
  <si>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</si>
  <si>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</si>
  <si>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</si>
  <si>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</si>
  <si>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</si>
  <si>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</si>
  <si>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</si>
  <si>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</si>
  <si>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</si>
  <si>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</si>
  <si>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</si>
  <si>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</si>
  <si>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</si>
  <si>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</si>
  <si>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</si>
  <si>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</si>
  <si>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</si>
  <si>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</si>
  <si>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</si>
  <si>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</si>
  <si>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</si>
  <si>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</si>
  <si>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</si>
  <si>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</si>
  <si>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</si>
  <si>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</si>
  <si>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</si>
  <si>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</si>
  <si>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</si>
  <si>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</si>
  <si>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</si>
  <si>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</si>
  <si>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</si>
  <si>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</si>
  <si>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</si>
  <si>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</si>
  <si>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</si>
  <si>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</si>
  <si>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</si>
  <si>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</si>
  <si>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</si>
  <si>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</si>
  <si>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</si>
  <si>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</si>
  <si>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</si>
  <si>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</si>
  <si>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</si>
  <si>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</si>
  <si>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</si>
  <si>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</si>
  <si>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</si>
  <si>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</si>
  <si>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</si>
  <si>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</si>
  <si>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</si>
  <si>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</si>
  <si>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</si>
  <si>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</si>
  <si>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</si>
  <si>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</si>
  <si>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</si>
  <si>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</si>
  <si>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</si>
  <si>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</si>
  <si>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</si>
  <si>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</si>
  <si>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</si>
  <si>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</si>
  <si>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</si>
  <si>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</si>
  <si>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</si>
  <si>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</si>
  <si>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</si>
  <si>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</si>
  <si>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</si>
  <si>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</si>
  <si>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</si>
  <si>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</si>
  <si>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</si>
  <si>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</si>
  <si>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</si>
  <si>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</si>
  <si>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</si>
  <si>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</si>
  <si>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</si>
  <si>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</si>
  <si>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</si>
  <si>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</si>
  <si>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</si>
  <si>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</si>
  <si>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</si>
  <si>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</si>
  <si>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</si>
  <si>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</si>
  <si>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</si>
  <si>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</si>
  <si>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</si>
  <si>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</si>
  <si>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</si>
  <si>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</si>
  <si>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</si>
  <si>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</si>
  <si>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</si>
  <si>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</si>
  <si>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</si>
  <si>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</si>
  <si>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</si>
  <si>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</si>
  <si>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</si>
  <si>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</si>
  <si>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</si>
  <si>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</si>
  <si>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</si>
  <si>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</si>
  <si>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</si>
  <si>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</si>
  <si>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</si>
  <si>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</si>
  <si>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</si>
  <si>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</si>
  <si>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</si>
  <si>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</si>
  <si>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</si>
  <si>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</si>
  <si>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</si>
  <si>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</si>
  <si>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</si>
  <si>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</si>
  <si>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</si>
  <si>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</si>
  <si>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</si>
  <si>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</si>
  <si>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</si>
  <si>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</si>
  <si>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</si>
  <si>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</si>
  <si>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</si>
  <si>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</si>
  <si>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</si>
  <si>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</si>
  <si>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</si>
  <si>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</si>
  <si>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</si>
  <si>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</si>
  <si>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</si>
  <si>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</si>
  <si>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</si>
  <si>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</si>
  <si>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</si>
  <si>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</si>
  <si>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</si>
  <si>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</si>
  <si>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</si>
  <si>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</si>
  <si>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</si>
  <si>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</si>
  <si>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</si>
  <si>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</si>
  <si>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</si>
  <si>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</si>
  <si>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</si>
  <si>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</si>
  <si>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</si>
  <si>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</si>
  <si>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</si>
  <si>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</si>
  <si>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</si>
  <si>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</si>
  <si>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</si>
  <si>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</si>
  <si>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</si>
  <si>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</si>
  <si>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</si>
  <si>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</si>
  <si>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</si>
  <si>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</si>
  <si>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</si>
  <si>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</si>
  <si>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</si>
  <si>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</si>
  <si>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</si>
  <si>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</si>
  <si>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</si>
  <si>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</si>
  <si>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</si>
  <si>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</si>
  <si>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</si>
  <si>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</si>
  <si>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</si>
  <si>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</si>
  <si>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</si>
  <si>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</si>
  <si>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</si>
  <si>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</si>
  <si>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</si>
  <si>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</si>
  <si>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</si>
  <si>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</si>
  <si>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</si>
  <si>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</si>
  <si>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</si>
  <si>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</si>
  <si>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</si>
  <si>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</si>
  <si>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</si>
  <si>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</si>
  <si>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</si>
  <si>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</si>
  <si>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</si>
  <si>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</si>
  <si>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</si>
  <si>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</si>
  <si>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</si>
  <si>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</si>
  <si>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</si>
  <si>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</si>
  <si>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</si>
  <si>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</si>
  <si>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</si>
  <si>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</si>
  <si>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</si>
  <si>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</si>
  <si>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</si>
  <si>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</si>
  <si>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</si>
  <si>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</si>
  <si>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</si>
  <si>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</si>
  <si>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</si>
  <si>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</si>
  <si>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</si>
  <si>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</si>
  <si>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</si>
  <si>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</si>
  <si>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</si>
  <si>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</si>
  <si>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</si>
  <si>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</si>
  <si>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</si>
  <si>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</si>
  <si>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</si>
  <si>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</si>
  <si>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</si>
  <si>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</si>
  <si>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</si>
  <si>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</si>
  <si>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</si>
  <si>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</si>
  <si>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</si>
  <si>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</si>
  <si>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</si>
  <si>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</si>
  <si>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</si>
  <si>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</si>
  <si>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</si>
  <si>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</si>
  <si>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</si>
  <si>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</si>
  <si>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</si>
  <si>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</si>
  <si>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</si>
  <si>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</si>
  <si>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</si>
  <si>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</si>
  <si>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</si>
  <si>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</si>
  <si>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</si>
  <si>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</si>
  <si>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</si>
  <si>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</si>
  <si>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</si>
  <si>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</si>
  <si>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</si>
  <si>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</si>
  <si>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</si>
  <si>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</si>
  <si>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</si>
  <si>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</si>
  <si>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</si>
  <si>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</si>
  <si>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</si>
  <si>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</si>
  <si>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</si>
  <si>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</si>
  <si>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</si>
  <si>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</si>
  <si>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</si>
  <si>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</si>
  <si>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</si>
  <si>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</si>
  <si>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</si>
  <si>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</si>
  <si>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</si>
  <si>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</si>
  <si>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</si>
  <si>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</si>
  <si>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</si>
  <si>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</si>
  <si>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</si>
  <si>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</si>
  <si>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</si>
  <si>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</si>
  <si>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</si>
  <si>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</si>
  <si>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</si>
  <si>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</si>
  <si>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</si>
  <si>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</si>
  <si>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</si>
  <si>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</si>
  <si>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</si>
  <si>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</si>
  <si>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</si>
  <si>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</si>
  <si>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</si>
  <si>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</si>
  <si>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</si>
  <si>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</si>
  <si>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</si>
  <si>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</si>
  <si>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</si>
  <si>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</si>
  <si>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</si>
  <si>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</si>
  <si>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</si>
  <si>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</si>
  <si>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</si>
  <si>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</si>
  <si>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</si>
  <si>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</si>
  <si>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</si>
  <si>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</si>
  <si>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</si>
  <si>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</si>
  <si>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</si>
  <si>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</si>
  <si>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</si>
  <si>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</si>
  <si>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</si>
  <si>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</si>
  <si>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</si>
  <si>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</si>
  <si>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</si>
  <si>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</si>
  <si>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</si>
  <si>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</si>
  <si>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</si>
  <si>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</si>
  <si>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</si>
  <si>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</si>
  <si>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</si>
  <si>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</si>
  <si>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</si>
  <si>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</si>
  <si>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</si>
  <si>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</si>
  <si>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</si>
  <si>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</si>
  <si>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</si>
  <si>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</si>
  <si>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</si>
  <si>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</si>
  <si>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</si>
  <si>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</si>
  <si>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</si>
  <si>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</si>
  <si>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</si>
  <si>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</si>
  <si>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</si>
  <si>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</si>
  <si>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</si>
  <si>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</si>
  <si>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</si>
  <si>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</si>
  <si>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</si>
  <si>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</si>
  <si>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</si>
  <si>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</si>
  <si>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</si>
  <si>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</si>
  <si>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</si>
  <si>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</si>
  <si>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</si>
  <si>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</si>
  <si>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</si>
  <si>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</si>
  <si>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</si>
  <si>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</si>
  <si>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</si>
  <si>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</si>
  <si>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</si>
  <si>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</si>
  <si>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</si>
  <si>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</si>
  <si>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</si>
  <si>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</si>
  <si>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</si>
  <si>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</si>
  <si>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</si>
  <si>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</si>
  <si>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</si>
  <si>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</si>
  <si>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</si>
  <si>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</si>
  <si>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</si>
  <si>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</si>
  <si>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</si>
  <si>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</si>
  <si>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</si>
  <si>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</si>
  <si>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</si>
  <si>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</si>
  <si>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</si>
  <si>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</si>
  <si>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</si>
  <si>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</si>
  <si>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</si>
  <si>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</si>
  <si>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</si>
  <si>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</si>
  <si>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</si>
  <si>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</si>
  <si>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</si>
  <si>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</si>
  <si>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</si>
  <si>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</si>
  <si>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</si>
  <si>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</si>
  <si>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</si>
  <si>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</si>
  <si>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</si>
  <si>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</si>
  <si>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</si>
  <si>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</si>
  <si>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</si>
  <si>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</si>
  <si>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</si>
  <si>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</si>
  <si>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</si>
  <si>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</si>
  <si>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</si>
  <si>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</si>
  <si>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</si>
  <si>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</si>
  <si>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</si>
  <si>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</si>
  <si>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</si>
  <si>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</si>
  <si>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</si>
  <si>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</si>
  <si>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</si>
  <si>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</si>
  <si>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</si>
  <si>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</si>
  <si>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</si>
  <si>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</si>
  <si>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</si>
  <si>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</si>
  <si>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</si>
  <si>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</si>
  <si>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</si>
  <si>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</si>
  <si>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</si>
  <si>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</si>
  <si>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</si>
  <si>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</si>
  <si>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</si>
  <si>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</si>
  <si>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</si>
  <si>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</si>
  <si>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</si>
  <si>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</si>
  <si>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</si>
  <si>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</si>
  <si>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</si>
  <si>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</si>
  <si>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</si>
  <si>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</si>
  <si>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</si>
  <si>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</si>
  <si>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</si>
  <si>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</si>
  <si>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</si>
  <si>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</si>
  <si>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</si>
  <si>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</si>
  <si>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</si>
  <si>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</si>
  <si>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</si>
  <si>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</si>
  <si>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</si>
  <si>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</si>
  <si>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</si>
  <si>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</si>
  <si>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</si>
  <si>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</si>
  <si>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</si>
  <si>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</si>
  <si>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</si>
  <si>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</si>
  <si>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</si>
  <si>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</si>
  <si>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</si>
  <si>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</si>
  <si>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</si>
  <si>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</si>
  <si>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</si>
  <si>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</si>
  <si>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</si>
  <si>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</si>
  <si>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</si>
  <si>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</si>
  <si>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</si>
  <si>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</si>
  <si>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</si>
  <si>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</si>
  <si>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</si>
  <si>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</si>
  <si>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</si>
  <si>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</si>
  <si>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</si>
  <si>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</si>
  <si>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</si>
  <si>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</si>
  <si>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</si>
  <si>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</si>
  <si>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</si>
  <si>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</si>
  <si>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</si>
  <si>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</si>
  <si>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</si>
  <si>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</si>
  <si>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</si>
  <si>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</si>
  <si>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</si>
  <si>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</si>
  <si>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</si>
  <si>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</si>
  <si>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</si>
  <si>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</si>
  <si>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</si>
  <si>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</si>
  <si>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</si>
  <si>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</si>
  <si>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</si>
  <si>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</si>
  <si>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</si>
  <si>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</si>
  <si>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</si>
  <si>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</si>
  <si>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</si>
  <si>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</si>
  <si>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</si>
  <si>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</si>
  <si>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</si>
  <si>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</si>
  <si>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</si>
  <si>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</si>
  <si>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</si>
  <si>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</si>
  <si>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</si>
  <si>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</si>
  <si>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</si>
  <si>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</si>
  <si>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</si>
  <si>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</si>
  <si>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</si>
  <si>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</si>
  <si>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</si>
  <si>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</si>
  <si>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</si>
  <si>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</si>
  <si>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</si>
  <si>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</si>
  <si>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</si>
  <si>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</si>
  <si>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</si>
  <si>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</si>
  <si>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</si>
  <si>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</si>
  <si>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</si>
  <si>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</si>
  <si>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</si>
  <si>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</si>
  <si>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</si>
  <si>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</si>
  <si>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</si>
  <si>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</si>
  <si>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</si>
  <si>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</si>
  <si>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</si>
  <si>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</si>
  <si>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</si>
  <si>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</si>
  <si>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</si>
  <si>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</si>
  <si>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</si>
  <si>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</si>
  <si>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</si>
  <si>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</si>
  <si>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</si>
  <si>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</si>
  <si>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</si>
  <si>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</si>
  <si>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</si>
  <si>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</si>
  <si>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</si>
  <si>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</si>
  <si>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</si>
  <si>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</si>
  <si>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</si>
  <si>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</si>
  <si>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</si>
  <si>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</si>
  <si>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</si>
  <si>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</si>
  <si>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</si>
  <si>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</si>
  <si>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</si>
  <si>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</si>
  <si>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</si>
  <si>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</si>
  <si>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</si>
  <si>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</si>
  <si>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</si>
  <si>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</si>
  <si>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</si>
  <si>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</si>
  <si>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</si>
  <si>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</si>
  <si>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</si>
  <si>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</si>
  <si>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</si>
  <si>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</si>
  <si>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</si>
  <si>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</si>
  <si>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</si>
  <si>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</si>
  <si>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</si>
  <si>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</si>
  <si>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</si>
  <si>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</si>
  <si>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</si>
  <si>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</si>
  <si>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</si>
  <si>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</si>
  <si>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</si>
  <si>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</si>
  <si>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</si>
  <si>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</si>
  <si>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</si>
  <si>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</si>
  <si>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</si>
  <si>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</si>
  <si>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</si>
  <si>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</si>
  <si>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</si>
  <si>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</si>
  <si>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</si>
  <si>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</si>
  <si>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</si>
  <si>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</si>
  <si>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</si>
  <si>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</si>
  <si>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</si>
  <si>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</si>
  <si>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</si>
  <si>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</si>
  <si>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</si>
  <si>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</si>
  <si>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</si>
  <si>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</si>
  <si>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</si>
  <si>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</si>
  <si>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</si>
  <si>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</si>
  <si>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</si>
  <si>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</si>
  <si>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</si>
  <si>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</si>
  <si>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</si>
  <si>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</si>
  <si>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</si>
  <si>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</si>
  <si>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</si>
  <si>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</si>
  <si>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</si>
  <si>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</si>
  <si>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</si>
  <si>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</si>
  <si>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</si>
  <si>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</si>
  <si>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</si>
  <si>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</si>
  <si>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</si>
  <si>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</si>
  <si>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</si>
  <si>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</si>
  <si>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</si>
  <si>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</si>
  <si>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</si>
  <si>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</si>
  <si>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</si>
  <si>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</si>
  <si>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</si>
  <si>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</si>
  <si>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</si>
  <si>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</si>
  <si>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</si>
  <si>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</si>
  <si>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</si>
  <si>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</si>
  <si>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</si>
  <si>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</si>
  <si>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</si>
  <si>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</si>
  <si>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</si>
  <si>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</si>
  <si>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</si>
  <si>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</si>
  <si>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</si>
  <si>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</si>
  <si>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</si>
  <si>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</si>
  <si>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</si>
  <si>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</si>
  <si>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</si>
  <si>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</si>
  <si>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</si>
  <si>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</si>
  <si>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</si>
  <si>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</si>
  <si>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</si>
  <si>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</si>
  <si>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</si>
  <si>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</si>
  <si>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</si>
  <si>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</si>
  <si>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</si>
  <si>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</si>
  <si>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</si>
  <si>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</si>
  <si>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</si>
  <si>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</si>
  <si>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</si>
  <si>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</si>
  <si>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</si>
  <si>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</si>
  <si>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</si>
  <si>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</si>
  <si>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</si>
  <si>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</si>
  <si>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</si>
  <si>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</si>
  <si>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</si>
  <si>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</si>
  <si>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</si>
  <si>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</si>
  <si>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</si>
  <si>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</si>
  <si>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</si>
  <si>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</si>
  <si>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</si>
  <si>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</si>
  <si>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</si>
  <si>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</si>
  <si>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</si>
  <si>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</si>
  <si>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</si>
  <si>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</si>
  <si>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</si>
  <si>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</si>
  <si>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</si>
  <si>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</si>
  <si>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</si>
  <si>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</si>
  <si>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</si>
  <si>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</si>
  <si>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</si>
  <si>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</si>
  <si>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</si>
  <si>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</si>
  <si>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</si>
  <si>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</si>
  <si>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</si>
  <si>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</si>
  <si>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</si>
  <si>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</si>
  <si>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</si>
  <si>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</si>
  <si>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</si>
  <si>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</si>
  <si>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</si>
  <si>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</si>
  <si>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</si>
  <si>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</si>
  <si>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</si>
  <si>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</si>
  <si>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</si>
  <si>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</si>
  <si>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</si>
  <si>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</si>
  <si>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</si>
  <si>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</si>
  <si>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</si>
  <si>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</si>
  <si>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</si>
  <si>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</si>
  <si>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</si>
  <si>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</si>
  <si>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</si>
  <si>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</si>
  <si>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</si>
  <si>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</si>
  <si>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</si>
  <si>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</si>
  <si>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</si>
  <si>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</si>
  <si>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</si>
  <si>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</si>
  <si>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</si>
  <si>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</si>
  <si>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</si>
  <si>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</si>
  <si>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</si>
  <si>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</si>
  <si>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</si>
  <si>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</si>
  <si>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</si>
  <si>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</si>
  <si>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</si>
  <si>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</si>
  <si>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</si>
  <si>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</si>
  <si>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</si>
  <si>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</si>
  <si>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</si>
  <si>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</si>
  <si>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</si>
  <si>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</si>
  <si>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</si>
  <si>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</si>
  <si>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</si>
  <si>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</si>
  <si>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</si>
  <si>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</si>
  <si>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</si>
  <si>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</si>
  <si>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</si>
  <si>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</si>
  <si>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</si>
  <si>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</si>
  <si>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</si>
  <si>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</si>
  <si>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</si>
  <si>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</si>
  <si>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</si>
  <si>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</si>
  <si>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</si>
  <si>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</si>
  <si>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</si>
  <si>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</si>
  <si>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</si>
  <si>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</si>
  <si>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</si>
  <si>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</si>
  <si>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</si>
  <si>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</si>
  <si>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</si>
  <si>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</si>
  <si>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</si>
  <si>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</si>
  <si>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</si>
  <si>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</si>
  <si>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</si>
  <si>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</si>
  <si>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</si>
  <si>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</si>
  <si>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</si>
  <si>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</si>
  <si>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</si>
  <si>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</si>
  <si>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</si>
  <si>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</si>
  <si>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</si>
  <si>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</si>
  <si>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</si>
  <si>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</si>
  <si>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</si>
  <si>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</si>
  <si>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</si>
  <si>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</si>
  <si>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</si>
  <si>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</si>
  <si>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</si>
  <si>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</si>
  <si>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</si>
  <si>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</si>
  <si>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</si>
  <si>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</si>
  <si>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</si>
  <si>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</si>
  <si>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</si>
  <si>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</si>
  <si>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</si>
  <si>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</si>
  <si>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</si>
  <si>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</si>
  <si>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</si>
  <si>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</si>
  <si>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</si>
  <si>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</si>
  <si>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</si>
  <si>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</si>
  <si>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</si>
  <si>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</si>
  <si>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</si>
  <si>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</si>
  <si>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</si>
  <si>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</si>
  <si>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</si>
  <si>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</si>
  <si>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</si>
  <si>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</si>
  <si>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</si>
  <si>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</si>
  <si>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</si>
  <si>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</si>
  <si>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</si>
  <si>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</si>
  <si>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</si>
  <si>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</si>
  <si>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</si>
  <si>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</si>
  <si>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</si>
  <si>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</si>
  <si>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</si>
  <si>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</si>
  <si>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</si>
  <si>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</si>
  <si>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</si>
  <si>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</si>
  <si>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</si>
  <si>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</si>
  <si>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</si>
  <si>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</si>
  <si>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</si>
  <si>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</si>
  <si>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</si>
  <si>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</si>
  <si>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</si>
  <si>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</si>
  <si>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</si>
  <si>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</si>
  <si>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</si>
  <si>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</si>
  <si>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</si>
  <si>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</si>
  <si>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</si>
  <si>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</si>
  <si>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</si>
  <si>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</si>
  <si>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</si>
  <si>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</si>
  <si>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</si>
  <si>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</si>
  <si>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</si>
  <si>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</si>
  <si>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</si>
  <si>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</si>
  <si>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</si>
  <si>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</si>
  <si>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</si>
  <si>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</si>
  <si>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</si>
  <si>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</si>
  <si>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</si>
  <si>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</si>
  <si>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</si>
  <si>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</si>
  <si>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</si>
  <si>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</si>
  <si>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</si>
  <si>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</si>
  <si>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</si>
  <si>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</si>
  <si>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</si>
  <si>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</si>
  <si>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</si>
  <si>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</si>
  <si>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</si>
  <si>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</si>
  <si>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</si>
  <si>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</si>
  <si>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</si>
  <si>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</si>
  <si>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</si>
  <si>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</si>
  <si>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</si>
  <si>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</si>
  <si>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</si>
  <si>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</si>
  <si>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</si>
  <si>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</si>
  <si>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</si>
  <si>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</si>
  <si>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</si>
  <si>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</si>
  <si>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</si>
  <si>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</si>
  <si>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</si>
  <si>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</si>
  <si>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</si>
  <si>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</si>
  <si>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</si>
  <si>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</si>
  <si>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</si>
  <si>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</si>
  <si>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</si>
  <si>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</si>
  <si>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</si>
  <si>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</si>
  <si>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</si>
  <si>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</si>
  <si>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</si>
  <si>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</si>
  <si>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</si>
  <si>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</si>
  <si>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</si>
  <si>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</si>
  <si>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</si>
  <si>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</si>
  <si>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</si>
  <si>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</si>
  <si>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</si>
  <si>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</si>
  <si>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</si>
  <si>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</si>
  <si>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</si>
  <si>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</si>
  <si>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</si>
  <si>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</si>
  <si>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</si>
  <si>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</si>
  <si>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</si>
  <si>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</si>
  <si>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</si>
  <si>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</si>
  <si>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</si>
  <si>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</si>
  <si>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</si>
  <si>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</si>
  <si>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</si>
  <si>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</si>
  <si>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</si>
  <si>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</si>
  <si>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</si>
  <si>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</si>
  <si>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</si>
  <si>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</si>
  <si>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</si>
  <si>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</si>
  <si>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</si>
  <si>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</si>
  <si>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</si>
  <si>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</si>
  <si>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</si>
  <si>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</si>
  <si>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</si>
  <si>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</si>
  <si>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</si>
  <si>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</si>
  <si>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</si>
  <si>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</si>
  <si>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</si>
  <si>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</si>
  <si>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</si>
  <si>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</si>
  <si>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</si>
  <si>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</si>
  <si>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</si>
  <si>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</si>
  <si>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</si>
  <si>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</si>
  <si>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</si>
  <si>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</si>
  <si>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</si>
  <si>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</si>
  <si>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</si>
  <si>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</si>
  <si>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</si>
  <si>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</si>
  <si>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</si>
  <si>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</si>
  <si>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</si>
  <si>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</si>
  <si>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</si>
  <si>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</si>
  <si>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</si>
  <si>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</si>
  <si>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</si>
  <si>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</si>
  <si>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</si>
  <si>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</si>
  <si>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</si>
  <si>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</si>
  <si>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</si>
  <si>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</si>
  <si>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</si>
  <si>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</si>
  <si>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</si>
  <si>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</si>
  <si>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</si>
  <si>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</si>
  <si>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</si>
  <si>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</si>
  <si>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</si>
  <si>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</si>
  <si>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</si>
  <si>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</si>
  <si>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</si>
  <si>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</si>
  <si>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</si>
  <si>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</si>
  <si>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</si>
  <si>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</si>
  <si>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</si>
  <si>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</si>
  <si>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</si>
  <si>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</si>
  <si>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</si>
  <si>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</si>
  <si>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</si>
  <si>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</si>
  <si>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</si>
  <si>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</si>
  <si>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</si>
  <si>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</si>
  <si>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</si>
  <si>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</si>
  <si>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</si>
  <si>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</si>
  <si>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</si>
  <si>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</si>
  <si>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</si>
  <si>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</si>
  <si>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</si>
  <si>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</si>
  <si>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</si>
  <si>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</si>
  <si>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</si>
  <si>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</si>
  <si>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</si>
  <si>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</si>
  <si>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</si>
  <si>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</si>
  <si>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</si>
  <si>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</si>
  <si>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</si>
  <si>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</si>
  <si>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</si>
  <si>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</si>
  <si>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</si>
  <si>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</si>
  <si>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</si>
  <si>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</si>
  <si>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</si>
  <si>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</si>
  <si>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</si>
  <si>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</si>
  <si>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</si>
  <si>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</si>
  <si>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</si>
  <si>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</si>
  <si>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</si>
  <si>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</si>
  <si>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</si>
  <si>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</si>
  <si>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</si>
  <si>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</si>
  <si>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</si>
  <si>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</si>
  <si>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</si>
  <si>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</si>
  <si>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</si>
  <si>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</si>
  <si>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</si>
  <si>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</si>
  <si>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</si>
  <si>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</si>
  <si>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</si>
  <si>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</si>
  <si>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</si>
  <si>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</si>
  <si>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</si>
  <si>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</si>
  <si>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</si>
  <si>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</si>
  <si>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</si>
  <si>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</si>
  <si>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</si>
  <si>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</si>
  <si>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</si>
  <si>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</si>
  <si>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</si>
  <si>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</si>
  <si>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</si>
  <si>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</si>
  <si>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</si>
  <si>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</si>
  <si>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</si>
  <si>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</si>
  <si>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</si>
  <si>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</si>
  <si>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</si>
  <si>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</si>
  <si>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</si>
  <si>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</si>
  <si>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</si>
  <si>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</si>
  <si>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</si>
  <si>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</si>
  <si>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</si>
  <si>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</si>
  <si>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</si>
  <si>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</si>
  <si>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</si>
  <si>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</si>
  <si>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</si>
  <si>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</si>
  <si>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</si>
  <si>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</si>
  <si>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</si>
  <si>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</si>
  <si>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</si>
  <si>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</si>
  <si>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</si>
  <si>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</si>
  <si>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</si>
  <si>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</si>
  <si>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</si>
  <si>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</si>
  <si>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</si>
  <si>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</si>
  <si>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</si>
  <si>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</si>
  <si>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</si>
  <si>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</si>
  <si>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</si>
  <si>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</si>
  <si>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</si>
  <si>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</si>
  <si>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</si>
  <si>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</si>
  <si>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</si>
  <si>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</si>
  <si>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</si>
  <si>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</si>
  <si>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</si>
  <si>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</si>
  <si>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</si>
  <si>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</si>
  <si>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</si>
  <si>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</si>
  <si>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</si>
  <si>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</si>
  <si>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</si>
  <si>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</si>
  <si>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</si>
  <si>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</si>
  <si>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</si>
  <si>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</si>
  <si>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</si>
  <si>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</si>
  <si>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</si>
  <si>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</si>
  <si>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</si>
  <si>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</si>
  <si>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</si>
  <si>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</si>
  <si>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</si>
  <si>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</si>
  <si>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</si>
  <si>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</si>
  <si>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</si>
  <si>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</si>
  <si>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</si>
  <si>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</si>
  <si>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</si>
  <si>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</si>
  <si>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</si>
  <si>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</si>
  <si>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</si>
  <si>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</si>
  <si>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</si>
  <si>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</si>
  <si>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</si>
  <si>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</si>
  <si>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</si>
  <si>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</si>
  <si>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</si>
  <si>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</si>
  <si>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</si>
  <si>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</si>
  <si>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</si>
  <si>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</si>
  <si>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</si>
  <si>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</si>
  <si>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</si>
  <si>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</si>
  <si>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</si>
  <si>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</si>
  <si>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</si>
  <si>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</si>
  <si>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</si>
  <si>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</si>
  <si>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</si>
  <si>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</si>
  <si>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</si>
  <si>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</si>
  <si>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</si>
  <si>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</si>
  <si>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</si>
  <si>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</si>
  <si>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</si>
  <si>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</si>
  <si>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</si>
  <si>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</si>
  <si>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</si>
  <si>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</si>
  <si>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</si>
  <si>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</si>
  <si>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</si>
  <si>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</si>
  <si>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</si>
  <si>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</si>
  <si>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</si>
  <si>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</si>
  <si>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</si>
  <si>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</si>
  <si>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</si>
  <si>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</si>
  <si>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</si>
  <si>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</si>
  <si>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</si>
  <si>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</si>
  <si>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</si>
  <si>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</si>
  <si>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</si>
  <si>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</si>
  <si>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</si>
  <si>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</si>
  <si>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</si>
  <si>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</si>
  <si>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</si>
  <si>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</si>
  <si>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</si>
  <si>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</si>
  <si>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</si>
  <si>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</si>
  <si>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</si>
  <si>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</si>
  <si>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</si>
  <si>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</si>
  <si>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</si>
  <si>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</si>
  <si>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</si>
  <si>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</si>
  <si>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</si>
  <si>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</si>
  <si>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</si>
  <si>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</si>
  <si>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</si>
  <si>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</si>
  <si>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</si>
  <si>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</si>
  <si>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</si>
  <si>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</si>
  <si>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</si>
  <si>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</si>
  <si>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</si>
  <si>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</si>
  <si>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</si>
  <si>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</si>
  <si>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</si>
  <si>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</si>
  <si>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</si>
  <si>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</si>
  <si>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</si>
  <si>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</si>
  <si>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</si>
  <si>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</si>
  <si>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</si>
  <si>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</si>
  <si>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</si>
  <si>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</si>
  <si>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</si>
  <si>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</si>
  <si>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</si>
  <si>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</si>
  <si>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</si>
  <si>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</si>
  <si>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</si>
  <si>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</si>
  <si>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</si>
  <si>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</si>
  <si>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</si>
  <si>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</si>
  <si>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</si>
  <si>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</si>
  <si>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</si>
  <si>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</si>
  <si>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</si>
  <si>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</si>
  <si>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</si>
  <si>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</si>
  <si>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</si>
  <si>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</si>
  <si>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</si>
  <si>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</si>
  <si>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</si>
  <si>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</si>
  <si>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</si>
  <si>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</si>
  <si>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</si>
  <si>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</si>
  <si>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</si>
  <si>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</si>
  <si>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</si>
  <si>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</si>
  <si>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</si>
  <si>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</si>
  <si>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</si>
  <si>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</si>
  <si>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</si>
  <si>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</si>
  <si>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</si>
  <si>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</si>
  <si>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</si>
  <si>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</si>
  <si>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</si>
  <si>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</si>
  <si>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</si>
  <si>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</si>
  <si>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</si>
  <si>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</si>
  <si>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</si>
  <si>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</si>
  <si>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</si>
  <si>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</si>
  <si>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</si>
  <si>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</si>
  <si>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</si>
  <si>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</si>
  <si>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</si>
  <si>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</si>
  <si>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</si>
  <si>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</si>
  <si>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</si>
  <si>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</si>
  <si>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</si>
  <si>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</si>
  <si>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</si>
  <si>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</si>
  <si>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</si>
  <si>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</si>
  <si>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</si>
  <si>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</si>
  <si>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</si>
  <si>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</si>
  <si>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</si>
  <si>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</si>
  <si>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</si>
  <si>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</si>
  <si>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</si>
  <si>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</si>
  <si>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</si>
  <si>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</si>
  <si>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</si>
  <si>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</si>
  <si>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</si>
  <si>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</si>
  <si>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</si>
  <si>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</si>
  <si>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</si>
  <si>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</si>
  <si>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</si>
  <si>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</si>
  <si>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</si>
  <si>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</si>
  <si>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</si>
  <si>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</si>
  <si>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</si>
  <si>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</si>
  <si>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</si>
  <si>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</si>
  <si>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</si>
  <si>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</si>
  <si>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</si>
  <si>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</si>
  <si>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</si>
  <si>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</si>
  <si>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</si>
  <si>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</si>
  <si>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</si>
  <si>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</si>
  <si>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</si>
  <si>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</si>
  <si>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</si>
  <si>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</si>
  <si>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</si>
  <si>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</si>
  <si>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</si>
  <si>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</si>
  <si>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</si>
  <si>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</si>
  <si>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</si>
  <si>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</si>
  <si>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</si>
  <si>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</si>
  <si>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</si>
  <si>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</si>
  <si>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</si>
  <si>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</si>
  <si>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</si>
  <si>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</si>
  <si>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</si>
  <si>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</si>
  <si>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</si>
  <si>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</si>
  <si>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</si>
  <si>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</si>
  <si>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</si>
  <si>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</si>
  <si>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</si>
  <si>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</si>
  <si>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</si>
  <si>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</si>
  <si>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</si>
  <si>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</si>
  <si>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</si>
  <si>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</si>
  <si>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</si>
  <si>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</si>
  <si>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</si>
  <si>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</si>
  <si>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</si>
  <si>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</si>
  <si>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</si>
  <si>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</si>
  <si>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</si>
  <si>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</si>
  <si>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</si>
  <si>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</si>
  <si>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</si>
  <si>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</si>
  <si>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</si>
  <si>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</si>
  <si>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</si>
  <si>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</si>
  <si>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</si>
  <si>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</si>
  <si>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</si>
  <si>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</si>
  <si>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</si>
  <si>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</si>
  <si>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</si>
  <si>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</si>
  <si>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</si>
  <si>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</si>
  <si>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</si>
  <si>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</si>
  <si>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</si>
  <si>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</si>
  <si>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</si>
  <si>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</si>
  <si>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</si>
  <si>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</si>
  <si>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</si>
  <si>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</si>
  <si>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</si>
  <si>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</si>
  <si>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</si>
  <si>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</si>
  <si>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</si>
  <si>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</si>
  <si>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</si>
  <si>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</si>
  <si>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</si>
  <si>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</si>
  <si>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</si>
  <si>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</si>
  <si>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</si>
  <si>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</si>
  <si>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</si>
  <si>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</si>
  <si>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</si>
  <si>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</si>
  <si>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</si>
  <si>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</si>
  <si>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</si>
  <si>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</si>
  <si>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</si>
  <si>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</si>
  <si>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</si>
  <si>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</si>
  <si>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</si>
  <si>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</si>
  <si>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</si>
  <si>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</si>
  <si>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</si>
  <si>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</si>
  <si>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</si>
  <si>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</si>
  <si>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</si>
  <si>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</si>
  <si>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</si>
  <si>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</si>
  <si>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</si>
  <si>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</si>
  <si>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</si>
  <si>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</si>
  <si>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</si>
  <si>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</si>
  <si>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</si>
  <si>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</si>
  <si>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</si>
  <si>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</si>
  <si>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</si>
  <si>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</si>
  <si>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</si>
  <si>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</si>
  <si>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</si>
  <si>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</si>
  <si>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</si>
  <si>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</si>
  <si>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</si>
  <si>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</si>
  <si>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</si>
  <si>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</si>
  <si>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</si>
  <si>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</si>
  <si>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</si>
  <si>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</si>
  <si>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</si>
  <si>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</si>
  <si>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</si>
  <si>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</si>
  <si>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</si>
  <si>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</si>
  <si>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</si>
  <si>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</si>
  <si>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</si>
  <si>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</si>
  <si>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</si>
  <si>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</si>
  <si>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</si>
  <si>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</si>
  <si>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</si>
  <si>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</si>
  <si>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</si>
  <si>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</si>
  <si>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</si>
  <si>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</si>
  <si>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</si>
  <si>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</si>
  <si>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</si>
  <si>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</si>
  <si>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</si>
  <si>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</si>
  <si>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</si>
  <si>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</si>
  <si>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</si>
  <si>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</si>
  <si>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</si>
  <si>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</si>
  <si>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</si>
  <si>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</si>
  <si>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</si>
  <si>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</si>
  <si>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</si>
  <si>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</si>
  <si>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</si>
  <si>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</si>
  <si>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</si>
  <si>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</si>
  <si>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</si>
  <si>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</si>
  <si>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</si>
  <si>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</si>
  <si>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</si>
  <si>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</si>
  <si>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</si>
  <si>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</si>
  <si>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</si>
  <si>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</si>
  <si>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</si>
  <si>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</si>
  <si>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</si>
  <si>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</si>
  <si>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</si>
  <si>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</si>
  <si>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</si>
  <si>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</si>
  <si>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</si>
  <si>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</si>
  <si>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</si>
  <si>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</si>
  <si>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</si>
  <si>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</si>
  <si>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</si>
  <si>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</si>
  <si>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</si>
  <si>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</si>
  <si>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</si>
  <si>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</si>
  <si>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</si>
  <si>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</si>
  <si>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</si>
  <si>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</si>
  <si>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</si>
  <si>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</si>
  <si>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</si>
  <si>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</si>
  <si>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</si>
  <si>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</si>
  <si>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</si>
  <si>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</si>
  <si>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</si>
  <si>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</si>
  <si>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</si>
  <si>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</si>
  <si>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</si>
  <si>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</si>
  <si>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</si>
  <si>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</si>
  <si>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</si>
  <si>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</si>
  <si>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</si>
  <si>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</si>
  <si>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</si>
  <si>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</si>
  <si>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</si>
  <si>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</si>
  <si>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</si>
  <si>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</si>
  <si>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</si>
  <si>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</si>
  <si>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</si>
  <si>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</si>
  <si>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</si>
  <si>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</si>
  <si>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</si>
  <si>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</si>
  <si>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</si>
  <si>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</si>
  <si>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</si>
  <si>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</si>
  <si>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</si>
  <si>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</si>
  <si>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</si>
  <si>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</si>
  <si>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</si>
  <si>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</si>
  <si>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</si>
  <si>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</si>
  <si>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</si>
  <si>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</si>
  <si>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</si>
  <si>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</si>
  <si>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</si>
  <si>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</si>
  <si>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</si>
  <si>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</si>
  <si>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</si>
  <si>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</si>
  <si>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</si>
  <si>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</si>
  <si>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</si>
  <si>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</si>
  <si>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</si>
  <si>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</si>
  <si>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</si>
  <si>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</si>
  <si>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</si>
  <si>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</si>
  <si>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</si>
  <si>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</si>
  <si>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</si>
  <si>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</si>
  <si>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</si>
  <si>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</si>
  <si>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</si>
  <si>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</si>
  <si>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</si>
  <si>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</si>
  <si>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</si>
  <si>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</si>
  <si>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</si>
  <si>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</si>
  <si>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</si>
  <si>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</si>
  <si>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</si>
  <si>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</si>
  <si>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</si>
  <si>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</si>
  <si>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</si>
  <si>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</si>
  <si>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</si>
  <si>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</si>
  <si>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</si>
  <si>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</si>
  <si>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</si>
  <si>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</si>
  <si>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</si>
  <si>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</si>
  <si>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</si>
  <si>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</si>
  <si>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</si>
  <si>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</si>
  <si>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</si>
  <si>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</si>
  <si>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</si>
  <si>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</si>
  <si>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</si>
  <si>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</si>
  <si>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</si>
  <si>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</si>
  <si>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</si>
  <si>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</si>
  <si>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</si>
  <si>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</si>
  <si>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</si>
  <si>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</si>
  <si>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</si>
  <si>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</si>
  <si>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</si>
  <si>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</si>
  <si>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</si>
  <si>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</si>
  <si>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</si>
  <si>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</si>
  <si>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</si>
  <si>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</si>
  <si>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</si>
  <si>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</si>
  <si>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</si>
  <si>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</si>
  <si>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</si>
  <si>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</si>
  <si>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</si>
  <si>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</si>
  <si>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</si>
  <si>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</si>
  <si>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</si>
  <si>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</si>
  <si>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</si>
  <si>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</si>
  <si>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</si>
  <si>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</si>
  <si>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</si>
  <si>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</si>
  <si>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</si>
  <si>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</si>
  <si>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</si>
  <si>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</si>
  <si>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</si>
  <si>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</si>
  <si>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</si>
  <si>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</si>
  <si>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</si>
  <si>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</si>
  <si>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</si>
  <si>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</si>
  <si>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</si>
  <si>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</si>
  <si>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</si>
  <si>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</si>
  <si>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</si>
  <si>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</si>
  <si>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</si>
  <si>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</si>
  <si>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</si>
  <si>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</si>
  <si>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</si>
  <si>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</si>
  <si>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</si>
  <si>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</si>
  <si>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</si>
  <si>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</si>
  <si>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</si>
  <si>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</si>
  <si>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</si>
  <si>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</si>
  <si>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</si>
  <si>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</si>
  <si>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</si>
  <si>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</si>
  <si>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</si>
  <si>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</si>
  <si>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</si>
  <si>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</si>
  <si>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</si>
  <si>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</si>
  <si>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</si>
  <si>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</si>
  <si>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</si>
  <si>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</si>
  <si>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</si>
  <si>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</si>
  <si>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</si>
  <si>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</si>
  <si>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</si>
  <si>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</si>
  <si>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</si>
  <si>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</si>
  <si>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</si>
  <si>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</si>
  <si>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</si>
  <si>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</si>
  <si>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</si>
  <si>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</si>
  <si>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</si>
  <si>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</si>
  <si>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</si>
  <si>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</si>
  <si>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</si>
  <si>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</si>
  <si>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</si>
  <si>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</si>
  <si>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</si>
  <si>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</si>
  <si>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</si>
  <si>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</si>
  <si>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</si>
  <si>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</si>
  <si>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</si>
  <si>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</si>
  <si>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</si>
  <si>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</si>
  <si>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</si>
  <si>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</si>
  <si>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</si>
  <si>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</si>
  <si>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</si>
  <si>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</si>
  <si>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</si>
  <si>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</si>
  <si>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</si>
  <si>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</si>
  <si>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</si>
  <si>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</si>
  <si>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</si>
  <si>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</si>
  <si>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</si>
  <si>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</si>
  <si>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</si>
  <si>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</si>
  <si>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</si>
  <si>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</si>
  <si>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</si>
  <si>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</si>
  <si>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</si>
  <si>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</si>
  <si>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</si>
  <si>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</si>
  <si>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</si>
  <si>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</si>
  <si>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</si>
  <si>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</si>
  <si>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</si>
  <si>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</si>
  <si>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</si>
  <si>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</si>
  <si>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</si>
  <si>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</si>
  <si>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</si>
  <si>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</si>
  <si>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</si>
  <si>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</si>
  <si>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</si>
  <si>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</si>
  <si>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</si>
  <si>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</si>
  <si>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</si>
  <si>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</si>
  <si>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</si>
  <si>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</si>
  <si>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</si>
  <si>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</si>
  <si>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</si>
  <si>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</si>
  <si>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</si>
  <si>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</si>
  <si>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</si>
  <si>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</si>
  <si>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</si>
  <si>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</si>
  <si>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</si>
  <si>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</si>
  <si>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</si>
  <si>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</si>
  <si>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</si>
  <si>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</si>
  <si>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</si>
  <si>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</si>
  <si>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</si>
  <si>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</si>
  <si>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</si>
  <si>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</si>
  <si>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</si>
  <si>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</si>
  <si>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</si>
  <si>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</si>
  <si>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</si>
  <si>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</si>
  <si>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</si>
  <si>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</si>
  <si>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</si>
  <si>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</si>
  <si>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</si>
  <si>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</si>
  <si>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</si>
  <si>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</si>
  <si>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</si>
  <si>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</si>
  <si>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</si>
  <si>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</si>
  <si>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</si>
  <si>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</si>
  <si>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</si>
  <si>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</si>
  <si>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</si>
  <si>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</si>
  <si>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</si>
  <si>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</si>
  <si>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</si>
  <si>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</si>
  <si>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</si>
  <si>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</si>
  <si>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</si>
  <si>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</si>
  <si>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</si>
  <si>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</si>
  <si>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</si>
  <si>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</si>
  <si>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</si>
  <si>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</si>
  <si>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</si>
  <si>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</si>
  <si>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</si>
  <si>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</si>
  <si>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</si>
  <si>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</si>
  <si>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</si>
  <si>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</si>
  <si>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</si>
  <si>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</si>
  <si>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</si>
  <si>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</si>
  <si>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</si>
  <si>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</si>
  <si>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</si>
  <si>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</si>
  <si>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</si>
  <si>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</si>
  <si>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</si>
  <si>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</si>
  <si>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</si>
  <si>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</si>
  <si>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</si>
  <si>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</si>
  <si>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</si>
  <si>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</si>
  <si>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</si>
  <si>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</si>
  <si>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</si>
  <si>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</si>
  <si>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</si>
  <si>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</si>
  <si>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</si>
  <si>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</si>
  <si>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</si>
  <si>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</si>
  <si>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</si>
  <si>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</si>
  <si>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</si>
  <si>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</si>
  <si>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</si>
  <si>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</si>
  <si>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</si>
  <si>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</si>
  <si>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</si>
  <si>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</si>
  <si>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</si>
  <si>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</si>
  <si>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</si>
  <si>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</si>
  <si>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</si>
  <si>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</si>
  <si>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</si>
  <si>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</si>
  <si>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</si>
  <si>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</si>
  <si>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</si>
  <si>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</si>
  <si>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</si>
  <si>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</si>
  <si>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</si>
  <si>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</si>
  <si>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</si>
  <si>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</si>
  <si>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</si>
  <si>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</si>
  <si>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</si>
  <si>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</si>
  <si>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</si>
  <si>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</si>
  <si>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</si>
  <si>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</si>
  <si>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</si>
  <si>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</si>
  <si>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</si>
  <si>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</si>
  <si>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</si>
  <si>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</si>
  <si>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</si>
  <si>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</si>
  <si>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</si>
  <si>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</si>
  <si>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</si>
  <si>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</si>
  <si>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</si>
  <si>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</si>
  <si>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</si>
  <si>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</si>
  <si>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</si>
  <si>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</si>
  <si>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</si>
  <si>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</si>
  <si>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</si>
  <si>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</si>
  <si>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</si>
  <si>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</si>
  <si>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</si>
  <si>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</si>
  <si>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</si>
  <si>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</si>
  <si>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</si>
  <si>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</si>
  <si>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</si>
  <si>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</si>
  <si>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</si>
  <si>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</si>
  <si>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</si>
  <si>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</si>
  <si>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</si>
  <si>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</si>
  <si>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</si>
  <si>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</si>
  <si>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</si>
  <si>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</si>
  <si>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</si>
  <si>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</si>
  <si>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</si>
  <si>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</si>
  <si>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</si>
  <si>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</si>
  <si>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</si>
  <si>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</si>
  <si>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</si>
  <si>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</si>
  <si>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</si>
  <si>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</si>
  <si>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</si>
  <si>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</si>
  <si>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</si>
  <si>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</si>
  <si>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</si>
  <si>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</si>
  <si>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</si>
  <si>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</si>
  <si>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</si>
  <si>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</si>
  <si>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</si>
  <si>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</si>
  <si>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</si>
  <si>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</si>
  <si>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</si>
  <si>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</si>
  <si>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</si>
  <si>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</si>
  <si>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</si>
  <si>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</si>
  <si>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</si>
  <si>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</si>
  <si>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</si>
  <si>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</si>
  <si>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</si>
  <si>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</si>
  <si>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</si>
  <si>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</si>
  <si>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</si>
  <si>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</si>
  <si>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</si>
  <si>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</si>
  <si>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</si>
  <si>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</si>
  <si>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</si>
  <si>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</si>
  <si>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</si>
  <si>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</si>
  <si>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</si>
  <si>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</si>
  <si>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</si>
  <si>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</si>
  <si>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</si>
  <si>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</si>
  <si>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</si>
  <si>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</si>
  <si>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</si>
  <si>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</si>
  <si>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</si>
  <si>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</si>
  <si>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</si>
  <si>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</si>
  <si>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</si>
  <si>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</si>
  <si>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</si>
  <si>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</si>
  <si>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</si>
  <si>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</si>
  <si>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</si>
  <si>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</si>
  <si>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</si>
  <si>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</si>
  <si>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</si>
  <si>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</si>
  <si>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</si>
  <si>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</si>
  <si>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</si>
  <si>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</si>
  <si>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</si>
  <si>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</si>
  <si>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</si>
  <si>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</si>
  <si>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</si>
  <si>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</si>
  <si>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</si>
  <si>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</si>
  <si>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</si>
  <si>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</si>
  <si>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</si>
  <si>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</si>
  <si>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</si>
  <si>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</si>
  <si>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</si>
  <si>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</si>
  <si>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</si>
  <si>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</si>
  <si>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</si>
  <si>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</si>
  <si>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</si>
  <si>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</si>
  <si>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</si>
  <si>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</si>
  <si>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</si>
  <si>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</si>
  <si>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</si>
  <si>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</si>
  <si>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</si>
  <si>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</si>
  <si>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</si>
  <si>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</si>
  <si>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</si>
  <si>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</si>
  <si>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</si>
  <si>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</si>
  <si>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</si>
  <si>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</si>
  <si>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</si>
  <si>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</si>
  <si>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</si>
  <si>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</si>
  <si>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</si>
  <si>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</si>
  <si>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</si>
  <si>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</si>
  <si>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</si>
  <si>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</si>
  <si>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</si>
  <si>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</si>
  <si>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</si>
  <si>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</si>
  <si>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</si>
  <si>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</si>
  <si>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</si>
  <si>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</si>
  <si>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</si>
  <si>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</si>
  <si>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</si>
  <si>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</si>
  <si>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</si>
  <si>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</si>
  <si>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</si>
  <si>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</si>
  <si>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</si>
  <si>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</si>
  <si>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</si>
  <si>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</si>
  <si>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</si>
  <si>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</si>
  <si>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</si>
  <si>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</si>
  <si>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</si>
  <si>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</si>
  <si>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</si>
  <si>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</si>
  <si>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</si>
  <si>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</si>
  <si>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</si>
  <si>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</si>
  <si>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</si>
  <si>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</si>
  <si>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</si>
  <si>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</si>
  <si>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</si>
  <si>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</si>
  <si>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</si>
  <si>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</si>
  <si>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</si>
  <si>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</si>
  <si>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</si>
  <si>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</si>
  <si>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</si>
  <si>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</si>
  <si>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</si>
  <si>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</si>
  <si>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</si>
  <si>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</si>
  <si>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</si>
  <si>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</si>
  <si>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</si>
  <si>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</si>
  <si>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</si>
  <si>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</si>
  <si>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</si>
  <si>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</si>
  <si>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</si>
  <si>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</si>
  <si>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</si>
  <si>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</si>
  <si>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</si>
  <si>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</si>
  <si>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</si>
  <si>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</si>
  <si>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</si>
  <si>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</si>
  <si>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</si>
  <si>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</si>
  <si>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</si>
  <si>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</si>
  <si>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</si>
  <si>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</si>
  <si>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</si>
  <si>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</si>
  <si>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</si>
  <si>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</si>
  <si>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</si>
  <si>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</si>
  <si>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</si>
  <si>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</si>
  <si>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</si>
  <si>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</si>
  <si>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</si>
  <si>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</si>
  <si>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</si>
  <si>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</si>
  <si>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</si>
  <si>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</si>
  <si>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</si>
  <si>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</si>
  <si>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</si>
  <si>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</si>
  <si>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</si>
  <si>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</si>
  <si>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</si>
  <si>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</si>
  <si>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</si>
  <si>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</si>
  <si>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</si>
  <si>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</si>
  <si>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</si>
  <si>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</si>
  <si>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</si>
  <si>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</si>
  <si>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</si>
  <si>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</si>
  <si>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</si>
  <si>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</si>
  <si>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</si>
  <si>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</si>
  <si>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</si>
  <si>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</si>
  <si>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</si>
  <si>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</si>
  <si>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</si>
  <si>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</si>
  <si>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</si>
  <si>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</si>
  <si>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</si>
  <si>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</si>
  <si>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</si>
  <si>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</si>
  <si>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</si>
  <si>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</si>
  <si>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</si>
  <si>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</si>
  <si>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</si>
  <si>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</si>
  <si>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</si>
  <si>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</si>
  <si>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</si>
  <si>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</si>
  <si>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</si>
  <si>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</si>
  <si>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</si>
  <si>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</si>
  <si>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</si>
  <si>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</si>
  <si>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</si>
  <si>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</si>
  <si>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</si>
  <si>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</si>
  <si>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</si>
  <si>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</si>
  <si>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</si>
  <si>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</si>
  <si>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</si>
  <si>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</si>
  <si>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</si>
  <si>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</si>
  <si>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</si>
  <si>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</si>
  <si>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</si>
  <si>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</si>
  <si>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</si>
  <si>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</si>
  <si>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</si>
  <si>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</si>
  <si>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</si>
  <si>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</si>
  <si>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</si>
  <si>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</si>
  <si>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</si>
  <si>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</si>
  <si>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</si>
  <si>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</si>
  <si>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</si>
  <si>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</si>
  <si>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</si>
  <si>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</si>
  <si>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</si>
  <si>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</si>
  <si>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</si>
  <si>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</si>
  <si>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</si>
  <si>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</si>
  <si>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</si>
  <si>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</si>
  <si>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</si>
  <si>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</si>
  <si>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</si>
  <si>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</si>
  <si>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</si>
  <si>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</si>
  <si>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</si>
  <si>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</si>
  <si>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</si>
  <si>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</si>
  <si>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</si>
  <si>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</si>
  <si>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</si>
  <si>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</si>
  <si>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</si>
  <si>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</si>
  <si>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</si>
  <si>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</si>
  <si>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</si>
  <si>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</si>
  <si>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</si>
  <si>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</si>
  <si>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</si>
  <si>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</si>
  <si>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</si>
  <si>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</si>
  <si>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</si>
  <si>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</si>
  <si>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</si>
  <si>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</si>
  <si>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</si>
  <si>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</si>
  <si>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</si>
  <si>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</si>
  <si>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</si>
  <si>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</si>
  <si>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</si>
  <si>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</si>
  <si>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</si>
  <si>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</si>
  <si>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</si>
  <si>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</si>
  <si>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</si>
  <si>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</si>
  <si>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</si>
  <si>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</si>
  <si>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</si>
  <si>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</si>
  <si>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</si>
  <si>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</si>
  <si>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</si>
  <si>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</si>
  <si>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</si>
  <si>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</si>
  <si>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</si>
  <si>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</si>
  <si>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</si>
  <si>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</si>
  <si>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</si>
  <si>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</si>
  <si>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</si>
  <si>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</si>
  <si>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</si>
  <si>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</si>
  <si>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</si>
  <si>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</si>
  <si>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</si>
  <si>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</si>
  <si>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</si>
  <si>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</si>
  <si>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</si>
  <si>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</si>
  <si>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</si>
  <si>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</si>
  <si>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</si>
  <si>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</si>
  <si>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</si>
  <si>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</si>
  <si>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</si>
  <si>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</si>
  <si>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</si>
  <si>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</si>
  <si>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</si>
  <si>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</si>
  <si>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</si>
  <si>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</si>
  <si>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</si>
  <si>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</si>
  <si>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</si>
  <si>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</si>
  <si>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</si>
  <si>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</si>
  <si>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</si>
  <si>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</si>
  <si>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</si>
  <si>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</si>
  <si>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</si>
  <si>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</si>
  <si>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</si>
  <si>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</si>
  <si>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</si>
  <si>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</si>
  <si>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</si>
  <si>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</si>
  <si>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</si>
  <si>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</si>
  <si>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</si>
  <si>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</si>
  <si>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</si>
  <si>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</si>
  <si>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</si>
  <si>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</si>
  <si>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</si>
  <si>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</si>
  <si>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</si>
  <si>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</si>
  <si>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</si>
  <si>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</si>
  <si>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</si>
  <si>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</si>
  <si>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</si>
  <si>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</si>
  <si>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</si>
  <si>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</si>
  <si>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</si>
  <si>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</si>
  <si>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</si>
  <si>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</si>
  <si>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</si>
  <si>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</si>
  <si>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</si>
  <si>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</si>
  <si>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</si>
  <si>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</si>
  <si>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</si>
  <si>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</si>
  <si>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</si>
  <si>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</si>
  <si>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</si>
  <si>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</si>
  <si>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</si>
  <si>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</si>
  <si>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</si>
  <si>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</si>
  <si>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</si>
  <si>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</si>
  <si>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</si>
  <si>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</si>
  <si>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</si>
  <si>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</si>
  <si>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</si>
  <si>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</si>
  <si>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</si>
  <si>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</si>
  <si>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</si>
  <si>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</si>
  <si>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</si>
  <si>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</si>
  <si>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</si>
  <si>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</si>
  <si>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</si>
  <si>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</si>
  <si>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</si>
  <si>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</si>
  <si>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</si>
  <si>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</si>
  <si>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</si>
  <si>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</si>
  <si>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</si>
  <si>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</si>
  <si>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</si>
  <si>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</si>
  <si>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</si>
  <si>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</si>
  <si>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</si>
  <si>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</si>
  <si>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</si>
  <si>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</si>
  <si>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</si>
  <si>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</si>
  <si>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</si>
  <si>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</si>
  <si>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</si>
  <si>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</si>
  <si>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</si>
  <si>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</si>
  <si>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</si>
  <si>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</si>
  <si>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</si>
  <si>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</si>
  <si>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</si>
  <si>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</si>
  <si>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</si>
  <si>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</si>
  <si>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</si>
  <si>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</si>
  <si>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</si>
  <si>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</si>
  <si>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</si>
  <si>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</si>
  <si>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</si>
  <si>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</si>
  <si>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</si>
  <si>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</si>
  <si>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</si>
  <si>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</si>
  <si>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</si>
  <si>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</si>
  <si>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</si>
  <si>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</si>
  <si>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</si>
  <si>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</si>
  <si>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</si>
  <si>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</si>
  <si>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</si>
  <si>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</si>
  <si>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</si>
  <si>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</si>
  <si>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</si>
  <si>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</si>
  <si>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</si>
  <si>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</si>
  <si>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</si>
  <si>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</si>
  <si>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</si>
  <si>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</si>
  <si>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</si>
  <si>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</si>
  <si>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</si>
  <si>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</si>
  <si>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</si>
  <si>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</si>
  <si>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</si>
  <si>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</si>
  <si>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</si>
  <si>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</si>
  <si>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</si>
  <si>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</si>
  <si>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</si>
  <si>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</si>
  <si>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</si>
  <si>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</si>
  <si>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</si>
  <si>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</si>
  <si>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</si>
  <si>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</si>
  <si>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</si>
  <si>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</si>
  <si>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</si>
  <si>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</si>
  <si>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</si>
  <si>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</si>
  <si>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</si>
  <si>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</si>
  <si>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</si>
  <si>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</si>
  <si>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</si>
  <si>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</si>
  <si>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</si>
  <si>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</si>
  <si>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</si>
  <si>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</si>
  <si>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</si>
  <si>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</si>
  <si>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</si>
  <si>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</si>
  <si>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</si>
  <si>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</si>
  <si>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</si>
  <si>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</si>
  <si>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</si>
  <si>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</si>
  <si>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</si>
  <si>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</si>
  <si>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</si>
  <si>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</si>
  <si>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</si>
  <si>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</si>
  <si>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</si>
  <si>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</si>
  <si>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</si>
  <si>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</si>
  <si>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</si>
  <si>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</si>
  <si>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</si>
  <si>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</si>
  <si>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</si>
  <si>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</si>
  <si>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</si>
  <si>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</si>
  <si>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</si>
  <si>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</si>
  <si>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</si>
  <si>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</si>
  <si>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</si>
  <si>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</si>
  <si>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</si>
  <si>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</si>
  <si>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</si>
  <si>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</si>
  <si>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</si>
  <si>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</si>
  <si>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</si>
  <si>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</si>
  <si>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</si>
  <si>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</si>
  <si>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</si>
  <si>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</si>
  <si>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</si>
  <si>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</si>
  <si>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</si>
  <si>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</si>
  <si>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</si>
  <si>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</si>
  <si>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</si>
  <si>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</si>
  <si>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</si>
  <si>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</si>
  <si>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</si>
  <si>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</si>
  <si>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</si>
  <si>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</si>
  <si>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</si>
  <si>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</si>
  <si>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</si>
  <si>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</si>
  <si>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</si>
  <si>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</si>
  <si>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</si>
  <si>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</si>
  <si>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</si>
  <si>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</si>
  <si>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</si>
  <si>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</si>
  <si>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</si>
  <si>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</si>
  <si>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</si>
  <si>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</si>
  <si>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</si>
  <si>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</si>
  <si>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</si>
  <si>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</si>
  <si>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</si>
  <si>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</si>
  <si>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</si>
  <si>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</si>
  <si>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</si>
  <si>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</si>
  <si>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</si>
  <si>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</si>
  <si>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</si>
  <si>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</si>
  <si>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</si>
  <si>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</si>
  <si>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</si>
  <si>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</si>
  <si>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</si>
  <si>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</si>
  <si>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</si>
  <si>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</si>
  <si>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</si>
  <si>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</si>
  <si>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</si>
  <si>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</si>
  <si>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</si>
  <si>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</si>
  <si>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</si>
  <si>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</si>
  <si>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</si>
  <si>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</si>
  <si>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</si>
  <si>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</si>
  <si>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</si>
  <si>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</si>
  <si>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</si>
  <si>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</si>
  <si>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</si>
  <si>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</si>
  <si>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</si>
  <si>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</si>
  <si>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</si>
  <si>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</si>
  <si>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</si>
  <si>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</si>
  <si>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</si>
  <si>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</si>
  <si>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</si>
  <si>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</si>
  <si>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</si>
  <si>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</si>
  <si>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</si>
  <si>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</si>
  <si>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</si>
  <si>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</si>
  <si>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</si>
  <si>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</si>
  <si>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</si>
  <si>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</si>
  <si>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</si>
  <si>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</si>
  <si>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</si>
  <si>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</si>
  <si>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</si>
  <si>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</si>
  <si>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</si>
  <si>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</si>
  <si>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</si>
  <si>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</si>
  <si>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</si>
  <si>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</si>
  <si>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</si>
  <si>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</si>
  <si>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</si>
  <si>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</si>
  <si>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</si>
  <si>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</si>
  <si>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</si>
  <si>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</si>
  <si>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</si>
  <si>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</si>
  <si>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</si>
  <si>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</si>
  <si>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</si>
  <si>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</si>
  <si>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</si>
  <si>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</si>
  <si>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</si>
  <si>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</si>
  <si>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</si>
  <si>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</si>
  <si>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</si>
  <si>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</si>
  <si>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</si>
  <si>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</si>
  <si>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</si>
  <si>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</si>
  <si>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</si>
  <si>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</si>
  <si>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</si>
  <si>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</si>
  <si>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</si>
  <si>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</si>
  <si>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</si>
  <si>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</si>
  <si>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</si>
  <si>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</si>
  <si>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</si>
  <si>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</si>
  <si>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</si>
  <si>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</si>
  <si>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</si>
  <si>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</si>
  <si>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</si>
  <si>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</si>
  <si>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</si>
  <si>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</si>
  <si>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</si>
  <si>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</si>
  <si>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</si>
  <si>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</si>
  <si>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</si>
  <si>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</si>
  <si>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</si>
  <si>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</si>
  <si>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</si>
  <si>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</si>
  <si>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</si>
  <si>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</si>
  <si>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</si>
  <si>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</si>
  <si>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</si>
  <si>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</si>
  <si>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</si>
  <si>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</si>
  <si>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</si>
  <si>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</si>
  <si>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</si>
  <si>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</si>
  <si>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</si>
  <si>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</si>
  <si>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</si>
  <si>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</si>
  <si>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</si>
  <si>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</si>
  <si>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</si>
  <si>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</si>
  <si>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</si>
  <si>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</si>
  <si>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</si>
  <si>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</si>
  <si>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</si>
  <si>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</si>
  <si>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</si>
  <si>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</si>
  <si>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</si>
  <si>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</si>
  <si>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</si>
  <si>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</si>
  <si>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</si>
  <si>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</si>
  <si>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</si>
  <si>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</si>
  <si>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</si>
  <si>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</si>
  <si>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</si>
  <si>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</si>
  <si>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</si>
  <si>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</si>
  <si>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</si>
  <si>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</si>
  <si>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</si>
  <si>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</si>
  <si>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</si>
  <si>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</si>
  <si>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</si>
  <si>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</si>
  <si>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</si>
  <si>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</si>
  <si>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</si>
  <si>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</si>
  <si>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</si>
  <si>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</si>
  <si>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</si>
  <si>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</si>
  <si>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</si>
  <si>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</si>
  <si>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</si>
  <si>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</si>
  <si>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</si>
  <si>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</si>
  <si>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</si>
  <si>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</si>
  <si>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</si>
  <si>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</si>
  <si>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</si>
  <si>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</si>
  <si>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</si>
  <si>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</si>
  <si>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</si>
  <si>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</si>
  <si>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</si>
  <si>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</si>
  <si>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</si>
  <si>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</si>
  <si>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</si>
  <si>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</si>
  <si>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</si>
  <si>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</si>
  <si>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</si>
  <si>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</si>
  <si>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</si>
  <si>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</si>
  <si>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</si>
  <si>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</si>
  <si>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</si>
  <si>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</si>
  <si>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</si>
  <si>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</si>
  <si>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</si>
  <si>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</si>
  <si>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</si>
  <si>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</si>
  <si>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</si>
  <si>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</si>
  <si>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</si>
  <si>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</si>
  <si>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</si>
  <si>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</si>
  <si>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</si>
  <si>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</si>
  <si>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</si>
  <si>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</si>
  <si>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</si>
  <si>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</si>
  <si>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</si>
  <si>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</si>
  <si>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</si>
  <si>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</si>
  <si>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</si>
  <si>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</si>
  <si>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</si>
  <si>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</si>
  <si>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</si>
  <si>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</si>
  <si>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</si>
  <si>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</si>
  <si>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</si>
  <si>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</si>
  <si>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</si>
  <si>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</si>
  <si>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</si>
  <si>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</si>
  <si>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</si>
  <si>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</si>
  <si>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</si>
  <si>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</si>
  <si>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</si>
  <si>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</si>
  <si>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</si>
  <si>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</si>
  <si>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</si>
  <si>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</si>
  <si>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</si>
  <si>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</si>
  <si>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</si>
  <si>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</si>
  <si>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</si>
  <si>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</si>
  <si>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</si>
  <si>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</si>
  <si>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</si>
  <si>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</si>
  <si>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</si>
  <si>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</si>
  <si>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</si>
  <si>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</si>
  <si>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</si>
  <si>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</si>
  <si>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</si>
  <si>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</si>
  <si>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</si>
  <si>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</si>
  <si>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</si>
  <si>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</si>
  <si>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</si>
  <si>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</si>
  <si>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</si>
  <si>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</si>
  <si>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</si>
  <si>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</si>
  <si>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</si>
  <si>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</si>
  <si>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</si>
  <si>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</si>
  <si>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</si>
  <si>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</si>
  <si>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</si>
  <si>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</si>
  <si>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</si>
  <si>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</si>
  <si>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</si>
  <si>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</si>
  <si>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</si>
  <si>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</si>
  <si>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</si>
  <si>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</si>
  <si>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</si>
  <si>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</si>
  <si>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</si>
  <si>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</si>
  <si>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</si>
  <si>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</si>
  <si>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</si>
  <si>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</si>
  <si>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</si>
  <si>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</si>
  <si>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</si>
  <si>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</si>
  <si>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</si>
  <si>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</si>
  <si>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</si>
  <si>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</si>
  <si>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</si>
  <si>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</si>
  <si>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</si>
  <si>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</si>
  <si>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</si>
  <si>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</si>
  <si>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</si>
  <si>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</si>
  <si>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</si>
  <si>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</si>
  <si>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</si>
  <si>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</si>
  <si>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</si>
  <si>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</si>
  <si>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</si>
  <si>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</si>
  <si>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</si>
  <si>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</si>
  <si>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</si>
  <si>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</si>
  <si>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</si>
  <si>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</si>
  <si>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</si>
  <si>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</si>
  <si>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</si>
  <si>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</si>
  <si>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</si>
  <si>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</si>
  <si>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</si>
  <si>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</si>
  <si>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</si>
  <si>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</si>
  <si>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</si>
  <si>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</si>
  <si>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</si>
  <si>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</si>
  <si>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</si>
  <si>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</si>
  <si>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</si>
  <si>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</si>
  <si>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</si>
  <si>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</si>
  <si>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</si>
  <si>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</si>
  <si>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</si>
  <si>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</si>
  <si>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</si>
  <si>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</si>
  <si>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</si>
  <si>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</si>
  <si>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</si>
  <si>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</si>
  <si>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</si>
  <si>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</si>
  <si>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</si>
  <si>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</si>
  <si>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</si>
  <si>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</si>
  <si>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</si>
  <si>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</si>
  <si>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</si>
  <si>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</si>
  <si>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</si>
  <si>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</si>
  <si>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</si>
  <si>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</si>
  <si>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</si>
  <si>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</si>
  <si>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</si>
  <si>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</si>
  <si>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</si>
  <si>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</si>
  <si>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</si>
  <si>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</si>
  <si>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</si>
  <si>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</si>
  <si>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</si>
  <si>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</si>
  <si>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</si>
  <si>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</si>
  <si>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</si>
  <si>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</si>
  <si>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</si>
  <si>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</si>
  <si>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</si>
  <si>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</si>
  <si>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</si>
  <si>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</si>
  <si>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</si>
  <si>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</si>
  <si>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</si>
  <si>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</si>
  <si>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</si>
  <si>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</si>
  <si>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</si>
  <si>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</si>
  <si>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</si>
  <si>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</si>
  <si>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</si>
  <si>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</si>
  <si>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</si>
  <si>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</si>
  <si>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</si>
  <si>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</si>
  <si>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</si>
  <si>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</si>
  <si>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</si>
  <si>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</si>
  <si>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</si>
  <si>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</si>
  <si>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</si>
  <si>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</si>
  <si>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</si>
  <si>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</si>
  <si>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</si>
  <si>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</si>
  <si>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</si>
  <si>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</si>
  <si>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</si>
  <si>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</si>
  <si>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</si>
  <si>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</si>
  <si>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</si>
  <si>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</si>
  <si>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</si>
  <si>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</si>
  <si>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</si>
  <si>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</si>
  <si>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</si>
  <si>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</si>
  <si>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</si>
  <si>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</si>
  <si>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</si>
  <si>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</si>
  <si>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</si>
  <si>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</si>
  <si>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</si>
  <si>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</si>
  <si>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</si>
  <si>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</si>
  <si>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</si>
  <si>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</si>
  <si>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</si>
  <si>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</si>
  <si>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</si>
  <si>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</si>
  <si>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</si>
  <si>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</si>
  <si>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</si>
  <si>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</si>
  <si>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</si>
  <si>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</si>
  <si>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</si>
  <si>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</si>
  <si>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</si>
  <si>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</si>
  <si>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</si>
  <si>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</si>
  <si>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</si>
  <si>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</si>
  <si>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</si>
  <si>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</si>
  <si>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</si>
  <si>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</si>
  <si>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</si>
  <si>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</si>
  <si>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</si>
  <si>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</si>
  <si>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</si>
  <si>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</si>
  <si>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</si>
  <si>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</si>
  <si>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</si>
  <si>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</si>
  <si>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</si>
  <si>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</si>
  <si>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</si>
  <si>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</si>
  <si>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</si>
  <si>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</si>
  <si>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</si>
  <si>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</si>
  <si>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</si>
  <si>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</si>
  <si>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</si>
  <si>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</si>
  <si>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</si>
  <si>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</si>
  <si>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</si>
  <si>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</si>
  <si>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</si>
  <si>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</si>
  <si>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</si>
  <si>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</si>
  <si>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</si>
  <si>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</si>
  <si>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</si>
  <si>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</si>
  <si>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</si>
  <si>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</si>
  <si>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</si>
  <si>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</si>
  <si>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</si>
  <si>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</si>
  <si>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</si>
  <si>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</si>
  <si>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</si>
  <si>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</si>
  <si>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</si>
  <si>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</si>
  <si>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</si>
  <si>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</si>
  <si>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</si>
  <si>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</si>
  <si>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</si>
  <si>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</si>
  <si>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</si>
  <si>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</si>
  <si>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</si>
  <si>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</si>
  <si>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</si>
  <si>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</si>
  <si>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</si>
  <si>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</si>
  <si>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</si>
  <si>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</si>
  <si>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</si>
  <si>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</si>
  <si>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</si>
  <si>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</si>
  <si>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</si>
  <si>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</si>
  <si>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</si>
  <si>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</si>
  <si>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</si>
  <si>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</si>
  <si>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</si>
  <si>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</si>
  <si>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</si>
  <si>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</si>
  <si>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</si>
  <si>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</si>
  <si>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</si>
  <si>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</si>
  <si>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</si>
  <si>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</si>
  <si>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</si>
  <si>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</si>
  <si>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</si>
  <si>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</si>
  <si>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</si>
  <si>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</si>
  <si>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</si>
  <si>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</si>
  <si>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</si>
  <si>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</si>
  <si>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</si>
  <si>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</si>
  <si>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</si>
  <si>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</si>
  <si>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</si>
  <si>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</si>
  <si>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</si>
  <si>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</si>
  <si>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</si>
  <si>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</si>
  <si>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</si>
  <si>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</si>
  <si>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</si>
  <si>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</si>
  <si>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</si>
  <si>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</si>
  <si>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</si>
  <si>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</si>
  <si>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</si>
  <si>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</si>
  <si>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</si>
  <si>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</si>
  <si>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</si>
  <si>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</si>
  <si>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</si>
  <si>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</si>
  <si>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</si>
  <si>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</si>
  <si>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</si>
  <si>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</si>
  <si>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</si>
  <si>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</si>
  <si>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</si>
  <si>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</si>
  <si>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</si>
  <si>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</si>
  <si>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</si>
  <si>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</si>
  <si>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</si>
  <si>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</si>
  <si>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</si>
  <si>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</si>
  <si>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</si>
  <si>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</si>
  <si>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</si>
  <si>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</si>
  <si>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</si>
  <si>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</si>
  <si>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</si>
  <si>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</si>
  <si>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</si>
  <si>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</si>
  <si>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</si>
  <si>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</si>
  <si>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</si>
  <si>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</si>
  <si>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</si>
  <si>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</si>
  <si>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</si>
  <si>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</si>
  <si>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</si>
  <si>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</si>
  <si>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</si>
  <si>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</si>
  <si>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</si>
  <si>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</si>
  <si>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</si>
  <si>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</si>
  <si>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</si>
  <si>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</si>
  <si>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</si>
  <si>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</si>
  <si>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</si>
  <si>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</si>
  <si>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</si>
  <si>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</si>
  <si>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</si>
  <si>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</si>
  <si>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</si>
  <si>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</si>
  <si>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</si>
  <si>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</si>
  <si>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</si>
  <si>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</si>
  <si>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</si>
  <si>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</si>
  <si>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</si>
  <si>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</si>
  <si>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</si>
  <si>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</si>
  <si>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</si>
  <si>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</si>
  <si>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</si>
  <si>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</si>
  <si>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</si>
  <si>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</si>
  <si>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</si>
  <si>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</si>
  <si>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</si>
  <si>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</si>
  <si>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</si>
  <si>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</si>
  <si>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</si>
  <si>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</si>
  <si>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</si>
  <si>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</si>
  <si>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</si>
  <si>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</si>
  <si>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</si>
  <si>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</si>
  <si>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</si>
  <si>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</si>
  <si>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</si>
  <si>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</si>
  <si>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</si>
  <si>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</si>
  <si>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</si>
  <si>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</si>
  <si>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</si>
  <si>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</si>
  <si>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</si>
  <si>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</si>
  <si>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</si>
  <si>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</si>
  <si>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</si>
  <si>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</si>
  <si>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</si>
  <si>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</si>
  <si>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</si>
  <si>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</si>
  <si>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</si>
  <si>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</si>
  <si>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</si>
  <si>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</si>
  <si>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</si>
  <si>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</si>
  <si>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</si>
  <si>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</si>
  <si>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</si>
  <si>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</si>
  <si>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</si>
  <si>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</si>
  <si>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</si>
  <si>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</si>
  <si>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</si>
  <si>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</si>
  <si>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</si>
  <si>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</si>
  <si>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</si>
  <si>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</si>
  <si>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</si>
  <si>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</si>
  <si>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</si>
  <si>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</si>
  <si>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</si>
  <si>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</si>
  <si>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</si>
  <si>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</si>
  <si>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</si>
  <si>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</si>
  <si>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</si>
  <si>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</si>
  <si>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</si>
  <si>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</si>
  <si>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</si>
  <si>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</si>
  <si>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</si>
  <si>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</si>
  <si>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</si>
  <si>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</si>
  <si>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</si>
  <si>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</si>
  <si>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</si>
  <si>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</si>
  <si>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</si>
  <si>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</si>
  <si>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</si>
  <si>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</si>
  <si>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</si>
  <si>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</si>
  <si>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</si>
  <si>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</si>
  <si>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</si>
  <si>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</si>
  <si>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</si>
  <si>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</si>
  <si>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</si>
  <si>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</si>
  <si>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</si>
  <si>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</si>
  <si>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</si>
  <si>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</si>
  <si>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</si>
  <si>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</si>
  <si>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</si>
  <si>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</si>
  <si>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</si>
  <si>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</si>
  <si>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</si>
  <si>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</si>
  <si>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</si>
  <si>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</si>
  <si>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</si>
  <si>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</si>
  <si>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</si>
  <si>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</si>
  <si>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</si>
  <si>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</si>
  <si>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</si>
  <si>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</si>
  <si>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</si>
  <si>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</si>
  <si>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</si>
  <si>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</si>
  <si>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</si>
  <si>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</si>
  <si>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</si>
  <si>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</si>
  <si>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</si>
  <si>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</si>
  <si>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</si>
  <si>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</si>
  <si>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</si>
  <si>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</si>
  <si>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</si>
  <si>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</si>
  <si>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</si>
  <si>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</si>
  <si>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</si>
  <si>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</si>
  <si>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</si>
  <si>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</si>
  <si>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</si>
  <si>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</si>
  <si>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</si>
  <si>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</si>
  <si>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</si>
  <si>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</si>
  <si>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</si>
  <si>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</si>
  <si>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</si>
  <si>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</si>
  <si>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</si>
  <si>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</si>
  <si>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</si>
  <si>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</si>
  <si>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</si>
  <si>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</si>
  <si>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</si>
  <si>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</si>
  <si>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</si>
  <si>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</si>
  <si>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</si>
  <si>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</si>
  <si>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</si>
  <si>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</si>
  <si>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</si>
  <si>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</si>
  <si>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</si>
  <si>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</si>
  <si>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</si>
  <si>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</si>
  <si>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</si>
  <si>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</si>
  <si>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</si>
  <si>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</si>
  <si>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</si>
  <si>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</si>
  <si>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</si>
  <si>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</si>
  <si>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</si>
  <si>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</si>
  <si>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</si>
  <si>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</si>
  <si>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</si>
  <si>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</si>
  <si>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</si>
  <si>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</si>
  <si>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</si>
  <si>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</si>
  <si>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</si>
  <si>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</si>
  <si>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</si>
  <si>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</si>
  <si>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</si>
  <si>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</si>
  <si>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</si>
  <si>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</si>
  <si>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</si>
  <si>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</si>
  <si>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</si>
  <si>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</si>
  <si>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</si>
  <si>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</si>
  <si>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</si>
  <si>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</si>
  <si>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</si>
  <si>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</si>
  <si>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</si>
  <si>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</si>
  <si>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</si>
  <si>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</si>
  <si>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</si>
  <si>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</si>
  <si>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</si>
  <si>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</si>
  <si>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</si>
  <si>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</si>
  <si>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</si>
  <si>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</si>
  <si>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</si>
  <si>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</si>
  <si>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</si>
  <si>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</si>
  <si>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</si>
  <si>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</si>
  <si>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</si>
  <si>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</si>
  <si>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</si>
  <si>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</si>
  <si>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</si>
  <si>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</si>
  <si>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</si>
  <si>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</si>
  <si>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</si>
  <si>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</si>
  <si>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</si>
  <si>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</si>
  <si>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</si>
  <si>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</si>
  <si>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</si>
  <si>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</si>
  <si>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</si>
  <si>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</si>
  <si>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</si>
  <si>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</si>
  <si>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</si>
  <si>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</si>
  <si>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</si>
  <si>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</si>
  <si>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</si>
  <si>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</si>
  <si>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</si>
  <si>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</si>
  <si>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</si>
  <si>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</si>
  <si>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</si>
  <si>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</si>
  <si>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</si>
  <si>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</si>
  <si>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</si>
  <si>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</si>
  <si>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</si>
  <si>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</si>
  <si>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</si>
  <si>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</si>
  <si>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</si>
  <si>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</si>
  <si>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</si>
  <si>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</si>
  <si>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</si>
  <si>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</si>
  <si>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</si>
  <si>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</si>
  <si>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</si>
  <si>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</si>
  <si>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</si>
  <si>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</si>
  <si>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</si>
  <si>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</si>
  <si>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</si>
  <si>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</si>
  <si>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</si>
  <si>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</si>
  <si>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</si>
  <si>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</si>
  <si>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</si>
  <si>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</si>
  <si>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</si>
  <si>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</si>
  <si>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</si>
  <si>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</si>
  <si>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</si>
  <si>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</si>
  <si>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</si>
  <si>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</si>
  <si>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</si>
  <si>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</si>
  <si>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</si>
  <si>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</si>
  <si>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</si>
  <si>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</si>
  <si>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</si>
  <si>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</si>
  <si>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</si>
  <si>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</si>
  <si>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</si>
  <si>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</si>
  <si>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</si>
  <si>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</si>
  <si>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</si>
  <si>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</si>
  <si>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</si>
  <si>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</si>
  <si>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</si>
  <si>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</si>
  <si>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</si>
  <si>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</si>
  <si>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</si>
  <si>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</si>
  <si>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</si>
  <si>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</si>
  <si>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</si>
  <si>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</si>
  <si>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</si>
  <si>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</si>
  <si>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</si>
  <si>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</si>
  <si>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</si>
  <si>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</si>
  <si>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</si>
  <si>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</si>
  <si>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</si>
  <si>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</si>
  <si>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</si>
  <si>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</si>
  <si>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</si>
  <si>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</si>
  <si>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</si>
  <si>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</si>
  <si>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</si>
  <si>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</si>
  <si>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</si>
  <si>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</si>
  <si>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</si>
  <si>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</si>
  <si>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</si>
  <si>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</si>
  <si>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</si>
  <si>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</si>
  <si>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</si>
  <si>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</si>
  <si>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</si>
  <si>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</si>
  <si>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</si>
  <si>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</si>
  <si>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</si>
  <si>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</si>
  <si>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</si>
  <si>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</si>
  <si>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</si>
  <si>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</si>
  <si>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</si>
  <si>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</si>
  <si>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</si>
  <si>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</si>
  <si>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</si>
  <si>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</si>
  <si>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</si>
  <si>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</si>
  <si>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</si>
  <si>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</si>
  <si>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</si>
  <si>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</si>
  <si>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</si>
  <si>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</si>
  <si>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</si>
  <si>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</si>
  <si>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</si>
  <si>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</si>
  <si>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</si>
  <si>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</si>
  <si>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</si>
  <si>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</si>
  <si>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</si>
  <si>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</si>
  <si>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</si>
  <si>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</si>
  <si>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</si>
  <si>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</si>
  <si>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</si>
  <si>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</si>
  <si>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</si>
  <si>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</si>
  <si>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</si>
  <si>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</si>
  <si>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</si>
  <si>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</si>
  <si>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</si>
  <si>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</si>
  <si>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</si>
  <si>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</si>
  <si>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</si>
  <si>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</si>
  <si>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</si>
  <si>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</si>
  <si>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</si>
  <si>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</si>
  <si>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</si>
  <si>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</si>
  <si>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</si>
  <si>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</si>
  <si>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</si>
  <si>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</si>
  <si>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</si>
  <si>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</si>
  <si>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</si>
  <si>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</si>
  <si>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</si>
  <si>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</si>
  <si>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</si>
  <si>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</si>
  <si>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</si>
  <si>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</si>
  <si>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</si>
  <si>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</si>
  <si>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</si>
  <si>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</si>
  <si>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</si>
  <si>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</si>
  <si>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</si>
  <si>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</si>
  <si>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</si>
  <si>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</si>
  <si>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</si>
  <si>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</si>
  <si>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</si>
  <si>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</si>
  <si>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</si>
  <si>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</si>
  <si>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</si>
  <si>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</si>
  <si>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</si>
  <si>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</si>
  <si>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</si>
  <si>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</si>
  <si>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</si>
  <si>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</si>
  <si>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</si>
  <si>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</si>
  <si>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</si>
  <si>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</si>
  <si>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</si>
  <si>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</si>
  <si>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</si>
  <si>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</si>
  <si>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</si>
  <si>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</si>
  <si>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</si>
  <si>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</si>
  <si>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</si>
  <si>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</si>
  <si>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</si>
  <si>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</si>
  <si>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</si>
  <si>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</si>
  <si>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</si>
  <si>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</si>
  <si>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</si>
  <si>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</si>
  <si>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</si>
  <si>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</si>
  <si>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</si>
  <si>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</si>
  <si>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</si>
  <si>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</si>
  <si>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</si>
  <si>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</si>
  <si>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</si>
  <si>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</si>
  <si>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</si>
  <si>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</si>
  <si>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</si>
  <si>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</si>
  <si>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</si>
  <si>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</si>
  <si>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</si>
  <si>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</si>
  <si>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</si>
  <si>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</si>
  <si>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</si>
  <si>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</si>
  <si>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</si>
  <si>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</si>
  <si>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</si>
  <si>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</si>
  <si>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</si>
  <si>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</si>
  <si>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</si>
  <si>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</si>
  <si>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</si>
  <si>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</si>
  <si>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</si>
  <si>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</si>
  <si>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</si>
  <si>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</si>
  <si>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</si>
  <si>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</si>
  <si>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</si>
  <si>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</si>
  <si>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</si>
  <si>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</si>
  <si>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</si>
  <si>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</si>
  <si>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</si>
  <si>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</si>
  <si>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</si>
  <si>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</si>
  <si>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</si>
  <si>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</si>
  <si>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</si>
  <si>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</si>
  <si>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</si>
  <si>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</si>
  <si>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</si>
  <si>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</si>
  <si>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</si>
  <si>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</si>
  <si>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</si>
  <si>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</si>
  <si>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</si>
  <si>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</si>
  <si>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</si>
  <si>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</si>
  <si>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</si>
  <si>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</si>
  <si>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</si>
  <si>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</si>
  <si>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</si>
  <si>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</si>
  <si>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</si>
  <si>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</si>
  <si>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</si>
  <si>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</si>
  <si>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</si>
  <si>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</si>
  <si>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</si>
  <si>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</si>
  <si>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</si>
  <si>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</si>
  <si>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</si>
  <si>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</si>
  <si>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</si>
  <si>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</si>
  <si>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</si>
  <si>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</si>
  <si>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</si>
  <si>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</si>
  <si>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</si>
  <si>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</si>
  <si>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</si>
  <si>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</si>
  <si>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</si>
  <si>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</si>
  <si>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</si>
  <si>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</si>
  <si>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</si>
  <si>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</si>
  <si>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</si>
  <si>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</si>
  <si>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</si>
  <si>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</si>
  <si>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</si>
  <si>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</si>
  <si>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</si>
  <si>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</si>
  <si>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</si>
  <si>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</si>
  <si>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</si>
  <si>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</si>
  <si>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</si>
  <si>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</si>
  <si>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</si>
  <si>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</si>
  <si>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</si>
  <si>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</si>
  <si>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</si>
  <si>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</si>
  <si>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</si>
  <si>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</si>
  <si>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</si>
  <si>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</si>
  <si>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</si>
  <si>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</si>
  <si>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</si>
  <si>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</si>
  <si>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</si>
  <si>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</si>
  <si>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</si>
  <si>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</si>
  <si>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</si>
  <si>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</si>
  <si>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</si>
  <si>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</si>
  <si>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</si>
  <si>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</si>
  <si>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</si>
  <si>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</si>
  <si>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</si>
  <si>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</si>
  <si>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</si>
  <si>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</si>
  <si>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</si>
  <si>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</si>
  <si>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</si>
  <si>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</si>
  <si>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</si>
  <si>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</si>
  <si>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</si>
  <si>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</si>
  <si>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</si>
  <si>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</si>
  <si>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</si>
  <si>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</si>
  <si>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</si>
  <si>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</si>
  <si>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</si>
  <si>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</si>
  <si>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</si>
  <si>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</si>
  <si>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</si>
  <si>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</si>
  <si>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</si>
  <si>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</si>
  <si>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</si>
  <si>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</si>
  <si>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</si>
  <si>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</si>
  <si>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</si>
  <si>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</si>
  <si>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</si>
  <si>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</si>
  <si>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</si>
  <si>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</si>
  <si>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</si>
  <si>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</si>
  <si>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</si>
  <si>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</si>
  <si>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</si>
  <si>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</si>
  <si>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</si>
  <si>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</si>
  <si>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</si>
  <si>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</si>
  <si>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</si>
  <si>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</si>
  <si>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</si>
  <si>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</si>
  <si>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</si>
  <si>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</si>
  <si>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</si>
  <si>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</si>
  <si>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</si>
  <si>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</si>
  <si>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</si>
  <si>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</si>
  <si>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</si>
  <si>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</si>
  <si>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</si>
  <si>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</si>
  <si>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</si>
  <si>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</si>
  <si>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</si>
  <si>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</si>
  <si>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</si>
  <si>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</si>
  <si>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</si>
  <si>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</si>
  <si>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</si>
  <si>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</si>
  <si>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</si>
  <si>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</si>
  <si>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</si>
  <si>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</si>
  <si>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</si>
  <si>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</si>
  <si>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</si>
  <si>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</si>
  <si>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</si>
  <si>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</si>
  <si>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</si>
  <si>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</si>
  <si>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</si>
  <si>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</si>
  <si>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</si>
  <si>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</si>
  <si>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</si>
  <si>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</si>
  <si>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</si>
  <si>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</si>
  <si>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</si>
  <si>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</si>
  <si>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</si>
  <si>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</si>
  <si>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</si>
  <si>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</si>
  <si>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</si>
  <si>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</si>
  <si>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</si>
  <si>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</si>
  <si>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</si>
  <si>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</si>
  <si>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</si>
  <si>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</si>
  <si>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</si>
  <si>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</si>
  <si>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</si>
  <si>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</si>
  <si>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</si>
  <si>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</si>
  <si>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</si>
  <si>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</si>
  <si>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</si>
  <si>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</si>
  <si>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</si>
  <si>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</si>
  <si>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</si>
  <si>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</si>
  <si>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</si>
  <si>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</si>
  <si>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</si>
  <si>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</si>
  <si>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</si>
  <si>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</si>
  <si>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</si>
  <si>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</si>
  <si>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</si>
  <si>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</si>
  <si>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</si>
  <si>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</si>
  <si>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</si>
  <si>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</si>
  <si>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</si>
  <si>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</si>
  <si>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</si>
  <si>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</si>
  <si>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</si>
  <si>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</si>
  <si>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</si>
  <si>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</si>
  <si>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</si>
  <si>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</si>
  <si>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</si>
  <si>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</si>
  <si>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</si>
  <si>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</si>
  <si>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</si>
  <si>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</si>
  <si>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</si>
  <si>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</si>
  <si>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</si>
  <si>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</si>
  <si>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</si>
  <si>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</si>
  <si>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</si>
  <si>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</si>
  <si>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</si>
  <si>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</si>
  <si>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</si>
  <si>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</si>
  <si>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</si>
  <si>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</si>
  <si>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</si>
  <si>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</si>
  <si>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</si>
  <si>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</si>
  <si>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</si>
  <si>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</si>
  <si>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</si>
  <si>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</si>
  <si>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</si>
  <si>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</si>
  <si>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</si>
  <si>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</si>
  <si>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</si>
  <si>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</si>
  <si>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</si>
  <si>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</si>
  <si>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</si>
  <si>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</si>
  <si>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</si>
  <si>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</si>
  <si>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</si>
  <si>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</si>
  <si>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</si>
  <si>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</si>
  <si>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</si>
  <si>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</si>
  <si>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</si>
  <si>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</si>
  <si>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</si>
  <si>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</si>
  <si>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</si>
  <si>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</si>
  <si>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</si>
  <si>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</si>
  <si>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</si>
  <si>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</si>
  <si>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</si>
  <si>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</si>
  <si>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</si>
  <si>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</si>
  <si>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</si>
  <si>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</si>
  <si>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</si>
  <si>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</si>
  <si>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</si>
  <si>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</si>
  <si>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</si>
  <si>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</si>
  <si>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</si>
  <si>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</si>
  <si>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</si>
  <si>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</si>
  <si>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</si>
  <si>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</si>
  <si>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</si>
  <si>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</si>
  <si>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</si>
  <si>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</si>
  <si>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</si>
  <si>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</si>
  <si>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</si>
  <si>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</si>
  <si>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</si>
  <si>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</si>
  <si>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</si>
  <si>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</si>
  <si>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</si>
  <si>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</si>
  <si>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</si>
  <si>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</si>
  <si>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</si>
  <si>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</si>
  <si>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</si>
  <si>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</si>
  <si>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</si>
  <si>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</si>
  <si>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</si>
  <si>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</si>
  <si>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</si>
  <si>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</si>
  <si>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</si>
  <si>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</si>
  <si>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</si>
  <si>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</si>
  <si>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</si>
  <si>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</si>
  <si>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</si>
  <si>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</si>
  <si>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</si>
  <si>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</si>
  <si>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</si>
  <si>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</si>
  <si>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</si>
  <si>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</si>
  <si>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</si>
  <si>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</si>
  <si>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</si>
  <si>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</si>
  <si>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</si>
  <si>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</si>
  <si>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</si>
  <si>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</si>
  <si>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</si>
  <si>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</si>
  <si>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</si>
  <si>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</si>
  <si>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</si>
  <si>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</si>
  <si>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</si>
  <si>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</si>
  <si>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</si>
  <si>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</si>
  <si>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</si>
  <si>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</si>
  <si>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</si>
  <si>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</si>
  <si>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</si>
  <si>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</si>
  <si>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</si>
  <si>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</si>
  <si>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</si>
  <si>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</si>
  <si>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</si>
  <si>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</si>
  <si>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</si>
  <si>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</si>
  <si>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</si>
  <si>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</si>
  <si>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</si>
  <si>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</si>
  <si>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</si>
  <si>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</si>
  <si>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</si>
  <si>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</si>
  <si>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</si>
  <si>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</si>
  <si>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</si>
  <si>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</si>
  <si>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</si>
  <si>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</si>
  <si>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</si>
  <si>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</si>
  <si>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</si>
  <si>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</si>
  <si>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</si>
  <si>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</si>
  <si>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</si>
  <si>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</si>
  <si>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</si>
  <si>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</si>
  <si>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</si>
  <si>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</si>
  <si>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</si>
  <si>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</si>
  <si>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</si>
  <si>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</si>
  <si>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</si>
  <si>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</si>
  <si>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</si>
  <si>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</si>
  <si>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</si>
  <si>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</si>
  <si>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</si>
  <si>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</si>
  <si>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</si>
  <si>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</si>
  <si>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</si>
  <si>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</si>
  <si>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</si>
  <si>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</si>
  <si>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</si>
  <si>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</si>
  <si>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</si>
  <si>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</si>
  <si>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</si>
  <si>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</si>
  <si>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</si>
  <si>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</si>
  <si>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</si>
  <si>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</si>
  <si>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</si>
  <si>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</si>
  <si>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</si>
  <si>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</si>
  <si>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</si>
  <si>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</si>
  <si>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</si>
  <si>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</si>
  <si>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</si>
  <si>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</si>
  <si>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</si>
  <si>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</si>
  <si>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</si>
  <si>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</si>
  <si>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</si>
  <si>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</si>
  <si>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</si>
  <si>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</si>
  <si>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</si>
  <si>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</si>
  <si>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</si>
  <si>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</si>
  <si>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</si>
  <si>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</si>
  <si>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</si>
  <si>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</si>
  <si>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</si>
  <si>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</si>
  <si>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</si>
  <si>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</si>
  <si>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</si>
  <si>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</si>
  <si>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</si>
  <si>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</si>
  <si>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</si>
  <si>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</si>
  <si>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</si>
  <si>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</si>
  <si>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</si>
  <si>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</si>
  <si>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</si>
  <si>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</si>
  <si>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</si>
  <si>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</si>
  <si>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</si>
  <si>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</si>
  <si>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</si>
  <si>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</si>
  <si>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</si>
  <si>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</si>
  <si>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</si>
  <si>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</si>
  <si>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</si>
  <si>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</si>
  <si>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</si>
  <si>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</si>
  <si>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</si>
  <si>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</si>
  <si>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</si>
  <si>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</si>
  <si>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</si>
  <si>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</si>
  <si>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</si>
  <si>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</si>
  <si>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</si>
  <si>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</si>
  <si>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</si>
  <si>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</si>
  <si>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</si>
  <si>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</si>
  <si>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</si>
  <si>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</si>
  <si>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</si>
  <si>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</si>
  <si>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</si>
  <si>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</si>
  <si>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</si>
  <si>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</si>
  <si>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</si>
  <si>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</si>
  <si>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</si>
  <si>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</si>
  <si>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</si>
  <si>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</si>
  <si>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</si>
  <si>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</si>
  <si>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</si>
  <si>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</si>
  <si>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</si>
  <si>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</si>
  <si>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</si>
  <si>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</si>
  <si>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</si>
  <si>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</si>
  <si>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</si>
  <si>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</si>
  <si>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</si>
  <si>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</si>
  <si>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</si>
  <si>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</si>
  <si>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</si>
  <si>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</si>
  <si>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</si>
  <si>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</si>
  <si>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</si>
  <si>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</si>
  <si>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</si>
  <si>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</si>
  <si>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</si>
  <si>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</si>
  <si>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</si>
  <si>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</si>
  <si>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</si>
  <si>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</si>
  <si>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</si>
  <si>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</si>
  <si>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</si>
  <si>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</si>
  <si>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</si>
  <si>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</si>
  <si>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</si>
  <si>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</si>
  <si>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</si>
  <si>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</si>
  <si>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</si>
  <si>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</si>
  <si>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</si>
  <si>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</si>
  <si>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</si>
  <si>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</si>
  <si>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</si>
  <si>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</si>
  <si>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</si>
  <si>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</si>
  <si>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</si>
  <si>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</si>
  <si>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</si>
  <si>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</si>
  <si>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</si>
  <si>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</si>
  <si>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</si>
  <si>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</si>
  <si>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</si>
  <si>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</si>
  <si>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</si>
  <si>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</si>
  <si>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</si>
  <si>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</si>
  <si>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</si>
  <si>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</si>
  <si>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</si>
  <si>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</si>
  <si>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</si>
  <si>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</si>
  <si>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</si>
  <si>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</si>
  <si>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</si>
  <si>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</si>
  <si>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</si>
  <si>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</si>
  <si>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</si>
  <si>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</si>
  <si>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</si>
  <si>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</si>
  <si>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</si>
  <si>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</si>
  <si>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</si>
  <si>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</si>
  <si>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</si>
  <si>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</si>
  <si>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</si>
  <si>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</si>
  <si>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</si>
  <si>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</si>
  <si>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</si>
  <si>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</si>
  <si>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</si>
  <si>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</si>
  <si>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</si>
  <si>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</si>
  <si>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</si>
  <si>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</si>
  <si>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</si>
  <si>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</si>
  <si>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</si>
  <si>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</si>
  <si>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</si>
  <si>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</si>
  <si>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</si>
  <si>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</si>
  <si>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</si>
  <si>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</si>
  <si>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</si>
  <si>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</si>
  <si>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</si>
  <si>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</si>
  <si>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</si>
  <si>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</si>
  <si>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</si>
  <si>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</si>
  <si>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</si>
  <si>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</si>
  <si>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</si>
  <si>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</si>
  <si>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</si>
  <si>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</si>
  <si>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</si>
  <si>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</si>
  <si>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</si>
  <si>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</si>
  <si>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</si>
  <si>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</si>
  <si>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</si>
  <si>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</si>
  <si>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</si>
  <si>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</si>
  <si>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</si>
  <si>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</si>
  <si>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</si>
  <si>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</si>
  <si>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</si>
  <si>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</si>
  <si>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</si>
  <si>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</si>
  <si>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</si>
  <si>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</si>
  <si>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</si>
  <si>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</si>
  <si>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</si>
  <si>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</si>
  <si>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</si>
  <si>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</si>
  <si>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</si>
  <si>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</si>
  <si>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</si>
  <si>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</si>
  <si>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</si>
  <si>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</si>
  <si>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</si>
  <si>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</si>
  <si>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</si>
  <si>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</si>
  <si>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</si>
  <si>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</si>
  <si>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</si>
  <si>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</si>
  <si>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</si>
  <si>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</si>
  <si>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</si>
  <si>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</si>
  <si>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</si>
  <si>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</si>
  <si>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</si>
  <si>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</si>
  <si>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</si>
  <si>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</si>
  <si>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</si>
  <si>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</si>
  <si>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</si>
  <si>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</si>
  <si>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</si>
  <si>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</si>
  <si>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</si>
  <si>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</si>
  <si>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</si>
  <si>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</si>
  <si>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</si>
  <si>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</si>
  <si>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</si>
  <si>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</si>
  <si>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</si>
  <si>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</si>
  <si>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</si>
  <si>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</si>
  <si>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</si>
  <si>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</si>
  <si>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</si>
  <si>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</si>
  <si>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</si>
  <si>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</si>
  <si>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</si>
  <si>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</si>
  <si>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</si>
  <si>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</si>
  <si>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</si>
  <si>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</si>
  <si>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</si>
  <si>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</si>
  <si>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</si>
  <si>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</si>
  <si>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</si>
  <si>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</si>
  <si>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</si>
  <si>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</si>
  <si>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</si>
  <si>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</si>
  <si>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</si>
  <si>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</si>
  <si>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</si>
  <si>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</si>
  <si>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</si>
  <si>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</si>
  <si>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</si>
  <si>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</si>
  <si>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</si>
  <si>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</si>
  <si>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</si>
  <si>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</si>
  <si>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</si>
  <si>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</si>
  <si>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</si>
  <si>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</si>
  <si>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</si>
  <si>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</si>
  <si>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</si>
  <si>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</si>
  <si>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</si>
  <si>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</si>
  <si>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</si>
  <si>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</si>
  <si>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</si>
  <si>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</si>
  <si>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</si>
  <si>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</si>
  <si>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</si>
  <si>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</si>
  <si>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</si>
  <si>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</si>
  <si>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</si>
  <si>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</si>
  <si>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</si>
  <si>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</si>
  <si>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</si>
  <si>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</si>
  <si>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</si>
  <si>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</si>
  <si>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</si>
  <si>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</si>
  <si>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</si>
  <si>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</si>
  <si>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</si>
  <si>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</si>
  <si>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</si>
  <si>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</si>
  <si>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</si>
  <si>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</si>
  <si>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</si>
  <si>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</si>
  <si>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</si>
  <si>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</si>
  <si>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</si>
  <si>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</si>
  <si>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</si>
  <si>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</si>
  <si>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</si>
  <si>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</si>
  <si>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</si>
  <si>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</si>
  <si>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</si>
  <si>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</si>
  <si>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</si>
  <si>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</si>
  <si>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</si>
  <si>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</si>
  <si>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</si>
  <si>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</si>
  <si>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</si>
  <si>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</si>
  <si>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</si>
  <si>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</si>
  <si>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</si>
  <si>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</si>
  <si>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</si>
  <si>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</si>
  <si>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</si>
  <si>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</si>
  <si>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</si>
  <si>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</si>
  <si>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</si>
  <si>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</si>
  <si>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</si>
  <si>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</si>
  <si>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</si>
  <si>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</si>
  <si>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</si>
  <si>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</si>
  <si>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</si>
  <si>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</si>
  <si>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</si>
  <si>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</si>
  <si>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</si>
  <si>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</si>
  <si>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</si>
  <si>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</si>
  <si>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</si>
  <si>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</si>
  <si>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</si>
  <si>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</si>
  <si>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</si>
  <si>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</si>
  <si>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</si>
  <si>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</si>
  <si>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</si>
  <si>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</si>
  <si>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</si>
  <si>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</si>
  <si>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</si>
  <si>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</si>
  <si>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</si>
  <si>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</si>
  <si>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</si>
  <si>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</si>
  <si>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</si>
  <si>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</si>
  <si>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</si>
  <si>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</si>
  <si>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</si>
  <si>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</si>
  <si>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</si>
  <si>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</si>
  <si>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</si>
  <si>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</si>
  <si>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</si>
  <si>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</si>
  <si>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</si>
  <si>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</si>
  <si>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</si>
  <si>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</si>
  <si>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</si>
  <si>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</si>
  <si>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</si>
  <si>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</si>
  <si>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</si>
  <si>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</si>
  <si>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</si>
  <si>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</si>
  <si>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</si>
  <si>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</si>
  <si>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</si>
  <si>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</si>
  <si>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</si>
  <si>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</si>
  <si>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</si>
  <si>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</si>
  <si>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</si>
  <si>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</si>
  <si>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</si>
  <si>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</si>
  <si>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</si>
  <si>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</si>
  <si>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</si>
  <si>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</si>
  <si>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</si>
  <si>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</si>
  <si>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</si>
  <si>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</si>
  <si>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</si>
  <si>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</si>
  <si>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</si>
  <si>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</si>
  <si>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</si>
  <si>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</si>
  <si>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</si>
  <si>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</si>
  <si>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</si>
  <si>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</si>
  <si>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</si>
  <si>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</si>
  <si>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</si>
  <si>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</si>
  <si>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</si>
  <si>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</si>
  <si>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</si>
  <si>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</si>
  <si>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</si>
  <si>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</si>
  <si>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</si>
  <si>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</si>
  <si>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</si>
  <si>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</si>
  <si>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</si>
  <si>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</si>
  <si>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</si>
  <si>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</si>
  <si>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</si>
  <si>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</si>
  <si>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</si>
  <si>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</si>
  <si>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</si>
  <si>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</si>
  <si>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</si>
  <si>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</si>
  <si>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</si>
  <si>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</si>
  <si>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</si>
  <si>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</si>
  <si>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</si>
  <si>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</si>
  <si>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</si>
  <si>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</si>
  <si>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</si>
  <si>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</si>
  <si>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</si>
  <si>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</si>
  <si>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</si>
  <si>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</si>
  <si>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</si>
  <si>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</si>
  <si>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</si>
  <si>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</si>
  <si>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</si>
  <si>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</si>
  <si>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</si>
  <si>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</si>
  <si>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</si>
  <si>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</si>
  <si>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</si>
  <si>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</si>
  <si>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</si>
  <si>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</si>
  <si>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</si>
  <si>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</si>
  <si>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</si>
  <si>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</si>
  <si>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</si>
  <si>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</si>
  <si>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</si>
  <si>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</si>
  <si>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</si>
  <si>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</si>
  <si>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</si>
  <si>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</si>
  <si>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</si>
  <si>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</si>
  <si>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</si>
  <si>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</si>
  <si>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</si>
  <si>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</si>
  <si>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</si>
  <si>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</si>
  <si>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</si>
  <si>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</si>
  <si>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</si>
  <si>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</si>
  <si>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</si>
  <si>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</si>
  <si>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</si>
  <si>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</si>
  <si>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</si>
  <si>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</si>
  <si>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</si>
  <si>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</si>
  <si>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</si>
  <si>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</si>
  <si>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</si>
  <si>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</si>
  <si>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</si>
  <si>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</si>
  <si>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</si>
  <si>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</si>
  <si>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</si>
  <si>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</si>
  <si>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</si>
  <si>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</si>
  <si>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</si>
  <si>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</si>
  <si>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</si>
  <si>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</si>
  <si>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</si>
  <si>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</si>
  <si>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</si>
  <si>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</si>
  <si>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</si>
  <si>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</si>
  <si>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</si>
  <si>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</si>
  <si>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</si>
  <si>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</si>
  <si>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</si>
  <si>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</si>
  <si>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</si>
  <si>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</si>
  <si>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</si>
  <si>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</si>
  <si>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</si>
  <si>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</si>
  <si>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</si>
  <si>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</si>
  <si>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</si>
  <si>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</si>
  <si>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</si>
  <si>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</si>
  <si>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</si>
  <si>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</si>
  <si>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</si>
  <si>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</si>
  <si>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</si>
  <si>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</si>
  <si>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</si>
  <si>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</si>
  <si>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</si>
  <si>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</si>
  <si>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</si>
  <si>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</si>
  <si>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</si>
  <si>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</si>
  <si>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</si>
  <si>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</si>
  <si>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</si>
  <si>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</si>
  <si>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</si>
  <si>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</si>
  <si>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</si>
  <si>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</si>
  <si>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</si>
  <si>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</si>
  <si>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</si>
  <si>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</si>
  <si>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</si>
  <si>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</si>
  <si>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</si>
  <si>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</si>
  <si>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</si>
  <si>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</si>
  <si>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</si>
  <si>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</si>
  <si>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</si>
  <si>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</si>
  <si>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</si>
  <si>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</si>
  <si>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</si>
  <si>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</si>
  <si>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</si>
  <si>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</si>
  <si>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</si>
  <si>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</si>
  <si>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</si>
  <si>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</si>
  <si>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</si>
  <si>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</si>
  <si>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</si>
  <si>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</si>
  <si>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</si>
  <si>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</si>
  <si>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</si>
  <si>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</si>
  <si>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</si>
  <si>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</si>
  <si>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</si>
  <si>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</si>
  <si>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</si>
  <si>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</si>
  <si>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</si>
  <si>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</si>
  <si>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</si>
  <si>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</si>
  <si>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</si>
  <si>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</si>
  <si>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</si>
  <si>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</si>
  <si>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</si>
  <si>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</si>
  <si>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</si>
  <si>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</si>
  <si>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</si>
  <si>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</si>
  <si>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</si>
  <si>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</si>
  <si>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</si>
  <si>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</si>
  <si>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</si>
  <si>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</si>
  <si>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</si>
  <si>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</si>
  <si>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</si>
  <si>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</si>
  <si>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</si>
  <si>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</si>
  <si>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</si>
  <si>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</si>
  <si>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</si>
  <si>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</si>
  <si>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</si>
  <si>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</si>
  <si>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</si>
  <si>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</si>
  <si>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</si>
  <si>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</si>
  <si>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</si>
  <si>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</si>
  <si>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</si>
  <si>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</si>
  <si>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</si>
  <si>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</si>
  <si>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</si>
  <si>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</si>
  <si>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</si>
  <si>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</si>
  <si>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</si>
  <si>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</si>
  <si>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</si>
  <si>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</si>
  <si>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</si>
  <si>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</si>
  <si>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</si>
  <si>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</si>
  <si>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</si>
  <si>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</si>
  <si>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</si>
  <si>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</si>
  <si>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</si>
  <si>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</si>
  <si>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</si>
  <si>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</si>
  <si>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</si>
  <si>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</si>
  <si>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</si>
  <si>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</si>
  <si>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</si>
  <si>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</si>
  <si>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</si>
  <si>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</si>
  <si>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</si>
  <si>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</si>
  <si>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</si>
  <si>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</si>
  <si>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</si>
  <si>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</si>
  <si>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</si>
  <si>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</si>
  <si>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</si>
  <si>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</si>
  <si>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</si>
  <si>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</si>
  <si>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</si>
  <si>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</si>
  <si>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</si>
  <si>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</si>
  <si>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</si>
  <si>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</si>
  <si>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</si>
  <si>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</si>
  <si>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</si>
  <si>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</si>
  <si>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</si>
  <si>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</si>
  <si>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</si>
  <si>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</si>
  <si>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</si>
  <si>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</si>
  <si>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</si>
  <si>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</si>
  <si>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</si>
  <si>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</si>
  <si>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</si>
  <si>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</si>
  <si>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</si>
  <si>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</si>
  <si>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</si>
  <si>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</si>
  <si>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</si>
  <si>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</si>
  <si>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</si>
  <si>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</si>
  <si>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</si>
  <si>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</si>
  <si>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</si>
  <si>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</si>
  <si>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</si>
  <si>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</si>
  <si>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</si>
  <si>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</si>
  <si>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</si>
  <si>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</si>
  <si>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</si>
  <si>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</si>
  <si>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</si>
  <si>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</si>
  <si>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</si>
  <si>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</si>
  <si>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</si>
  <si>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</si>
  <si>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</si>
  <si>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</si>
  <si>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</si>
  <si>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</si>
  <si>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</si>
  <si>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</si>
  <si>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</si>
  <si>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</si>
  <si>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</si>
  <si>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</si>
  <si>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</si>
  <si>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</si>
  <si>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</si>
  <si>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</si>
  <si>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</si>
  <si>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</si>
  <si>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</si>
  <si>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</si>
  <si>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</si>
  <si>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</si>
  <si>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</si>
  <si>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</si>
  <si>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</si>
  <si>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</si>
  <si>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</si>
  <si>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</si>
  <si>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</si>
  <si>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</si>
  <si>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</si>
  <si>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</si>
  <si>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</si>
  <si>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</si>
  <si>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</si>
  <si>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</si>
  <si>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</si>
  <si>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</si>
  <si>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</si>
  <si>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</si>
  <si>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</si>
  <si>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</si>
  <si>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</si>
  <si>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</si>
  <si>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</si>
  <si>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</si>
  <si>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</si>
  <si>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</si>
  <si>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</si>
  <si>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</si>
  <si>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</si>
  <si>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</si>
  <si>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</si>
  <si>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</si>
  <si>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</si>
  <si>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</si>
  <si>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</si>
  <si>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</si>
  <si>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</si>
  <si>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</si>
  <si>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</si>
  <si>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</si>
  <si>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</si>
  <si>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</si>
  <si>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</si>
  <si>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</si>
  <si>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</si>
  <si>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</si>
  <si>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</si>
  <si>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</si>
  <si>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</si>
  <si>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</si>
  <si>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</si>
  <si>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</si>
  <si>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</si>
  <si>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</si>
  <si>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</si>
  <si>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</si>
  <si>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</si>
  <si>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</si>
  <si>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</si>
  <si>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</si>
  <si>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</si>
  <si>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</si>
  <si>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</si>
  <si>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</si>
  <si>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</si>
  <si>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</si>
  <si>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</si>
  <si>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</si>
  <si>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</si>
  <si>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</si>
  <si>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</si>
  <si>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</si>
  <si>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</si>
  <si>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</si>
  <si>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</si>
  <si>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</si>
  <si>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</si>
  <si>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</si>
  <si>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</si>
  <si>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</si>
  <si>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</si>
  <si>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</si>
  <si>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</si>
  <si>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</si>
  <si>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</si>
  <si>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</si>
  <si>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</si>
  <si>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</si>
  <si>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</si>
  <si>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</si>
  <si>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</si>
  <si>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</si>
  <si>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</si>
  <si>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</si>
  <si>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</si>
  <si>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</si>
  <si>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</si>
  <si>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</si>
  <si>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</si>
  <si>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</si>
  <si>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</si>
  <si>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</si>
  <si>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</si>
  <si>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</si>
  <si>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</si>
  <si>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</si>
  <si>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</si>
  <si>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</si>
  <si>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</si>
  <si>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</si>
  <si>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</si>
  <si>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</si>
  <si>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</si>
  <si>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</si>
  <si>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</si>
  <si>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</si>
  <si>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</si>
  <si>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</si>
  <si>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</si>
  <si>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</si>
  <si>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</si>
  <si>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</si>
  <si>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</si>
  <si>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</si>
  <si>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</si>
  <si>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</si>
  <si>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</si>
  <si>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</si>
  <si>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</si>
  <si>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</si>
  <si>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</si>
  <si>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</si>
  <si>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</si>
  <si>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</si>
  <si>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</si>
  <si>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</si>
  <si>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</si>
  <si>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</si>
  <si>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</si>
  <si>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</si>
  <si>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</si>
  <si>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</si>
  <si>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</si>
  <si>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</si>
  <si>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</si>
  <si>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</si>
  <si>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</si>
  <si>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</si>
  <si>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</si>
  <si>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</si>
  <si>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</si>
  <si>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</si>
  <si>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</si>
  <si>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</si>
  <si>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</si>
  <si>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</si>
  <si>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</si>
  <si>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</si>
  <si>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</si>
  <si>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</si>
  <si>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</si>
  <si>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</si>
  <si>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</si>
  <si>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</si>
  <si>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</si>
  <si>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</si>
  <si>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</si>
  <si>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</si>
  <si>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</si>
  <si>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</si>
  <si>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</si>
  <si>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</si>
  <si>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</si>
  <si>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</si>
  <si>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</si>
  <si>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</si>
  <si>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</si>
  <si>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</si>
  <si>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</si>
  <si>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</si>
  <si>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</si>
  <si>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</si>
  <si>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</si>
  <si>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</si>
  <si>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</si>
  <si>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</si>
  <si>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</si>
  <si>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</si>
  <si>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</si>
  <si>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</si>
  <si>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</si>
  <si>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</si>
  <si>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</si>
  <si>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</si>
  <si>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</si>
  <si>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</si>
  <si>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</si>
  <si>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</si>
  <si>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</si>
  <si>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</si>
  <si>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</si>
  <si>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</si>
  <si>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</si>
  <si>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</si>
  <si>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</si>
  <si>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</si>
  <si>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</si>
  <si>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</si>
  <si>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</si>
  <si>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</si>
  <si>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</si>
  <si>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</si>
  <si>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</si>
  <si>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</si>
  <si>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</si>
  <si>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</si>
  <si>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</si>
  <si>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</si>
  <si>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</si>
  <si>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</si>
  <si>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</si>
  <si>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</si>
  <si>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</si>
  <si>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</si>
  <si>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</si>
  <si>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</si>
  <si>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</si>
  <si>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</si>
  <si>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</si>
  <si>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</si>
  <si>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</si>
  <si>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</si>
  <si>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</si>
  <si>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</si>
  <si>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</si>
  <si>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</si>
  <si>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</si>
  <si>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</si>
  <si>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</si>
  <si>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</si>
  <si>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</si>
  <si>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</si>
  <si>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</si>
  <si>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</si>
  <si>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</si>
  <si>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</si>
  <si>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</si>
  <si>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</si>
  <si>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</si>
  <si>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</si>
  <si>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</si>
  <si>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</si>
  <si>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</si>
  <si>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</si>
  <si>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</si>
  <si>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</si>
  <si>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</si>
  <si>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</si>
  <si>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</si>
  <si>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</si>
  <si>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</si>
  <si>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</si>
  <si>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</si>
  <si>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</si>
  <si>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</si>
  <si>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</si>
  <si>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</si>
  <si>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</si>
  <si>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</si>
  <si>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</si>
  <si>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</si>
  <si>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</si>
  <si>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</si>
  <si>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</si>
  <si>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</si>
  <si>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</si>
  <si>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</si>
  <si>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</si>
  <si>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</si>
  <si>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</si>
  <si>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</si>
  <si>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</si>
  <si>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</si>
  <si>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</si>
  <si>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</si>
  <si>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</si>
  <si>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</si>
  <si>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</si>
  <si>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</si>
  <si>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</si>
  <si>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</si>
  <si>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</si>
  <si>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</si>
  <si>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</si>
  <si>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</si>
  <si>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</si>
  <si>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</si>
  <si>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</si>
  <si>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</si>
  <si>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</si>
  <si>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</si>
  <si>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</si>
  <si>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</si>
  <si>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</si>
  <si>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</si>
  <si>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</si>
  <si>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</si>
  <si>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</si>
  <si>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</si>
  <si>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</si>
  <si>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</si>
  <si>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</si>
  <si>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</si>
  <si>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</si>
  <si>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</si>
  <si>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</si>
  <si>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</si>
  <si>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</si>
  <si>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</si>
  <si>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</si>
  <si>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</si>
  <si>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</si>
  <si>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</si>
  <si>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</si>
  <si>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</si>
  <si>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</si>
  <si>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</si>
  <si>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</si>
  <si>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</si>
  <si>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</si>
  <si>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</si>
  <si>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</si>
  <si>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</si>
  <si>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</si>
  <si>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</si>
  <si>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</si>
  <si>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</si>
  <si>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</si>
  <si>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</si>
  <si>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</si>
  <si>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</si>
  <si>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</si>
  <si>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</si>
  <si>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</si>
  <si>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</si>
  <si>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</si>
  <si>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</si>
  <si>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</si>
  <si>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</si>
  <si>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</si>
  <si>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</si>
  <si>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</si>
  <si>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</si>
  <si>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</si>
  <si>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</si>
  <si>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</si>
  <si>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</si>
  <si>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</si>
  <si>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</si>
  <si>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</si>
  <si>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</si>
  <si>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</si>
  <si>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</si>
  <si>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</si>
  <si>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</si>
  <si>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</si>
  <si>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</si>
  <si>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</si>
  <si>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</si>
  <si>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</si>
  <si>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</si>
  <si>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</si>
  <si>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</si>
  <si>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</si>
  <si>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</si>
  <si>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</si>
  <si>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</si>
  <si>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</si>
  <si>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</si>
  <si>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</si>
  <si>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</si>
  <si>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</si>
  <si>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</si>
  <si>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</si>
  <si>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</si>
  <si>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</si>
  <si>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</si>
  <si>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</si>
  <si>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</si>
  <si>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</si>
  <si>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</si>
  <si>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</si>
  <si>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</si>
  <si>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</si>
  <si>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</si>
  <si>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</si>
  <si>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</si>
  <si>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</si>
  <si>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</si>
  <si>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</si>
  <si>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</si>
  <si>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</si>
  <si>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</si>
  <si>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</si>
  <si>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</si>
  <si>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</si>
  <si>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</si>
  <si>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</si>
  <si>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</si>
  <si>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</si>
  <si>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</si>
  <si>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</si>
  <si>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</si>
  <si>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</si>
  <si>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</si>
  <si>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</si>
  <si>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</si>
  <si>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</si>
  <si>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</si>
  <si>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</si>
  <si>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</si>
  <si>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</si>
  <si>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</si>
  <si>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</si>
  <si>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</si>
  <si>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</si>
  <si>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</si>
  <si>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</si>
  <si>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</si>
  <si>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</si>
  <si>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</si>
  <si>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</si>
  <si>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</si>
  <si>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</si>
  <si>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</si>
  <si>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</si>
  <si>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</si>
  <si>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</si>
  <si>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</si>
  <si>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</si>
  <si>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</si>
  <si>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</si>
  <si>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</si>
  <si>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</si>
  <si>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</si>
  <si>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</si>
  <si>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</si>
  <si>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</si>
  <si>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</si>
  <si>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</si>
  <si>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</si>
  <si>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</si>
  <si>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</si>
  <si>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</si>
  <si>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</si>
  <si>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</si>
  <si>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</si>
  <si>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</si>
  <si>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</si>
  <si>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</si>
  <si>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</si>
  <si>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</si>
  <si>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</si>
  <si>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</si>
  <si>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</si>
  <si>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</si>
  <si>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</si>
  <si>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</si>
  <si>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</si>
  <si>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</si>
  <si>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</si>
  <si>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</si>
  <si>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</si>
  <si>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</si>
  <si>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</si>
  <si>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</si>
  <si>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</si>
  <si>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</si>
  <si>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</si>
  <si>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</si>
  <si>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</si>
  <si>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</si>
  <si>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</si>
  <si>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</si>
  <si>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</si>
  <si>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</si>
  <si>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</si>
  <si>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</si>
  <si>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</si>
  <si>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</si>
  <si>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</si>
  <si>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</si>
  <si>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</si>
  <si>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</si>
  <si>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</si>
  <si>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</si>
  <si>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</si>
  <si>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</si>
  <si>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</si>
  <si>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</si>
  <si>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</si>
  <si>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</si>
  <si>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</si>
  <si>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</si>
  <si>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</si>
  <si>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</si>
  <si>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</si>
  <si>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</si>
  <si>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</si>
  <si>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</si>
  <si>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</si>
  <si>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</si>
  <si>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</si>
  <si>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</si>
  <si>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</si>
  <si>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</si>
  <si>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</si>
  <si>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</si>
  <si>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</si>
  <si>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</si>
  <si>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</si>
  <si>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</si>
  <si>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</si>
  <si>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</si>
  <si>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</si>
  <si>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</si>
  <si>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</si>
  <si>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</si>
  <si>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</si>
  <si>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</si>
  <si>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</si>
  <si>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</si>
  <si>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</si>
  <si>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</si>
  <si>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</si>
  <si>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</si>
  <si>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</si>
  <si>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</si>
  <si>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</si>
  <si>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</si>
  <si>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</si>
  <si>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</si>
  <si>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</si>
  <si>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</si>
  <si>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</si>
  <si>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</si>
  <si>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</si>
  <si>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</si>
  <si>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</si>
  <si>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</si>
  <si>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</si>
  <si>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</si>
  <si>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</si>
  <si>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</si>
  <si>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</si>
  <si>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</si>
  <si>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</si>
  <si>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</si>
  <si>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</si>
  <si>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</si>
  <si>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</si>
  <si>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</si>
  <si>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</si>
  <si>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</si>
  <si>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</si>
  <si>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</si>
  <si>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</si>
  <si>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</si>
  <si>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</si>
  <si>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</si>
  <si>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</si>
  <si>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</si>
  <si>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</si>
  <si>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</si>
  <si>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</si>
  <si>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</si>
  <si>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</si>
  <si>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</si>
  <si>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</si>
  <si>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</si>
  <si>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</si>
  <si>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</si>
  <si>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</si>
  <si>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</si>
  <si>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</si>
  <si>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</si>
  <si>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</si>
  <si>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</si>
  <si>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</si>
  <si>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</si>
  <si>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</si>
  <si>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</si>
  <si>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</si>
  <si>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</si>
  <si>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</si>
  <si>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</si>
  <si>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</si>
  <si>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</si>
  <si>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</si>
  <si>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</si>
  <si>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</si>
  <si>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</si>
  <si>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</si>
  <si>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</si>
  <si>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</si>
  <si>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</si>
  <si>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</si>
  <si>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</si>
  <si>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</si>
  <si>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</si>
  <si>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</si>
  <si>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</si>
  <si>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</si>
  <si>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</si>
  <si>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</si>
  <si>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</si>
  <si>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</si>
  <si>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</si>
  <si>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</si>
  <si>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</si>
  <si>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</si>
  <si>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</si>
  <si>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</si>
  <si>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</si>
  <si>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</si>
  <si>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</si>
  <si>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</si>
  <si>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</si>
  <si>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</si>
  <si>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</si>
  <si>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</si>
  <si>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</si>
  <si>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</si>
  <si>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</si>
  <si>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</si>
  <si>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</si>
  <si>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</si>
  <si>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</si>
  <si>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</si>
  <si>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</si>
  <si>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</si>
  <si>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</si>
  <si>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</si>
  <si>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</si>
  <si>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</si>
  <si>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</si>
  <si>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</si>
  <si>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</si>
  <si>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</si>
  <si>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</si>
  <si>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</si>
  <si>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</si>
  <si>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</si>
  <si>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</si>
  <si>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</si>
  <si>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</si>
  <si>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</si>
  <si>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</si>
  <si>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</si>
  <si>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</si>
  <si>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</si>
  <si>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</si>
  <si>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</si>
  <si>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</si>
  <si>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</si>
  <si>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</si>
  <si>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</si>
  <si>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</si>
  <si>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</si>
  <si>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</si>
  <si>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</si>
  <si>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</si>
  <si>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</si>
  <si>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</si>
  <si>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</si>
  <si>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</si>
  <si>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</si>
  <si>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</si>
  <si>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</si>
  <si>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</si>
  <si>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</si>
  <si>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</si>
  <si>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</si>
  <si>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</si>
  <si>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</si>
  <si>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</si>
  <si>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</si>
  <si>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</si>
  <si>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</si>
  <si>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</si>
  <si>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</si>
  <si>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</si>
  <si>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</si>
  <si>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</si>
  <si>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</si>
  <si>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</si>
  <si>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</si>
  <si>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</si>
  <si>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</si>
  <si>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</si>
  <si>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</si>
  <si>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</si>
  <si>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</si>
  <si>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</si>
  <si>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</si>
  <si>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</si>
  <si>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</si>
  <si>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</si>
  <si>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</si>
  <si>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</si>
  <si>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</si>
  <si>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</si>
  <si>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</si>
  <si>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</si>
  <si>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</si>
  <si>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</si>
  <si>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</si>
  <si>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</si>
  <si>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</si>
  <si>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</si>
  <si>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</si>
  <si>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</si>
  <si>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</si>
  <si>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</si>
  <si>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</si>
  <si>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</si>
  <si>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</si>
  <si>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</si>
  <si>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</si>
  <si>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</si>
  <si>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</si>
  <si>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</si>
  <si>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</si>
  <si>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</si>
  <si>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</si>
  <si>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</si>
  <si>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</si>
  <si>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</si>
  <si>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</si>
  <si>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</si>
  <si>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</si>
  <si>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</si>
  <si>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</si>
  <si>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</si>
  <si>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</si>
  <si>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</si>
  <si>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</si>
  <si>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</si>
  <si>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</si>
  <si>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</si>
  <si>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</si>
  <si>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</si>
  <si>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</si>
  <si>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</si>
  <si>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</si>
  <si>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</si>
  <si>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</si>
  <si>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</si>
  <si>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</si>
  <si>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</si>
  <si>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</si>
  <si>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</si>
  <si>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</si>
  <si>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</si>
  <si>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</si>
  <si>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</si>
  <si>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</si>
  <si>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</si>
  <si>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</si>
  <si>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</si>
  <si>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</si>
  <si>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</si>
  <si>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</si>
  <si>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</si>
  <si>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</si>
  <si>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</si>
  <si>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</si>
  <si>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</si>
  <si>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</si>
  <si>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</si>
  <si>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</si>
  <si>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</si>
  <si>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</si>
  <si>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</si>
  <si>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</si>
  <si>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</si>
  <si>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</si>
  <si>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</si>
  <si>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</si>
  <si>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</si>
  <si>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</si>
  <si>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</si>
  <si>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</si>
  <si>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</si>
  <si>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</si>
  <si>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</si>
  <si>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</si>
  <si>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</si>
  <si>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</si>
  <si>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</si>
  <si>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</si>
  <si>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</si>
  <si>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</si>
  <si>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</si>
  <si>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</si>
  <si>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</si>
  <si>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</si>
  <si>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</si>
  <si>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</si>
  <si>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</si>
  <si>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</si>
  <si>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</si>
  <si>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</si>
  <si>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</si>
  <si>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</si>
  <si>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</si>
  <si>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</si>
  <si>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</si>
  <si>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</si>
  <si>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</si>
  <si>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</si>
  <si>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</si>
  <si>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</si>
  <si>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</si>
  <si>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</si>
  <si>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</si>
  <si>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</si>
  <si>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</si>
  <si>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</si>
  <si>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</si>
  <si>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</si>
  <si>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</si>
  <si>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</si>
  <si>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</si>
  <si>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</si>
  <si>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</si>
  <si>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</si>
  <si>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</si>
  <si>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</si>
  <si>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</si>
  <si>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</si>
  <si>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</si>
  <si>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</si>
  <si>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</si>
  <si>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</si>
  <si>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</si>
  <si>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</si>
  <si>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</si>
  <si>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</si>
  <si>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</si>
  <si>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</si>
  <si>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</si>
  <si>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</si>
  <si>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</si>
  <si>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</si>
  <si>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</si>
  <si>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</si>
  <si>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</si>
  <si>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</si>
  <si>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</si>
  <si>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</si>
  <si>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</si>
  <si>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</si>
  <si>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</si>
  <si>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</si>
  <si>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</si>
  <si>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</si>
  <si>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</si>
  <si>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</si>
  <si>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</si>
  <si>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</si>
  <si>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</si>
  <si>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</si>
  <si>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</si>
  <si>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</si>
  <si>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</si>
  <si>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</si>
  <si>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</si>
  <si>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</si>
  <si>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</si>
  <si>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</si>
  <si>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</si>
  <si>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</si>
  <si>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</si>
  <si>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</si>
  <si>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</si>
  <si>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</si>
  <si>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</si>
  <si>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</si>
  <si>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</si>
  <si>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</si>
  <si>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</si>
  <si>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</si>
  <si>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</si>
  <si>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</si>
  <si>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</si>
  <si>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</si>
  <si>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</si>
  <si>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</si>
  <si>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</si>
  <si>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</si>
  <si>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</si>
  <si>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</si>
  <si>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</si>
  <si>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</si>
  <si>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</si>
  <si>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</si>
  <si>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</si>
  <si>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</si>
  <si>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</si>
  <si>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</si>
  <si>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</si>
  <si>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</si>
  <si>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</si>
  <si>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</si>
  <si>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</si>
  <si>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</si>
  <si>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</si>
  <si>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</si>
  <si>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</si>
  <si>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</si>
  <si>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</si>
  <si>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</si>
  <si>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</si>
  <si>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</si>
  <si>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</si>
  <si>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</si>
  <si>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</si>
  <si>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</si>
  <si>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</si>
  <si>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</si>
  <si>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</si>
  <si>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</si>
  <si>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</si>
  <si>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</si>
  <si>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</si>
  <si>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</si>
  <si>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</si>
  <si>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</si>
  <si>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</si>
  <si>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</si>
  <si>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</si>
  <si>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</si>
  <si>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</si>
  <si>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</si>
  <si>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</si>
  <si>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</si>
  <si>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</si>
  <si>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</si>
  <si>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</si>
  <si>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</si>
  <si>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</si>
  <si>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</si>
  <si>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</si>
  <si>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</si>
  <si>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</si>
  <si>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</si>
  <si>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</si>
  <si>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</si>
  <si>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</si>
  <si>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</si>
  <si>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</si>
  <si>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</si>
  <si>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</si>
  <si>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</si>
  <si>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</si>
  <si>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</si>
  <si>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</si>
  <si>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</si>
  <si>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</si>
  <si>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</si>
  <si>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</si>
  <si>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</si>
  <si>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</si>
  <si>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</si>
  <si>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</si>
  <si>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</si>
  <si>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</si>
  <si>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</si>
  <si>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</si>
  <si>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</si>
  <si>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</si>
  <si>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</si>
  <si>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</si>
  <si>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</si>
  <si>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</si>
  <si>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</si>
  <si>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</si>
  <si>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</si>
  <si>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</si>
  <si>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</si>
  <si>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</si>
  <si>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</si>
  <si>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</si>
  <si>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</si>
  <si>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</si>
  <si>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</si>
  <si>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</si>
  <si>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</si>
  <si>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</si>
  <si>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</si>
  <si>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</si>
  <si>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</si>
  <si>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</si>
  <si>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</si>
  <si>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</si>
  <si>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</si>
  <si>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</si>
  <si>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</si>
  <si>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</si>
  <si>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</si>
  <si>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</si>
  <si>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</si>
  <si>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</si>
  <si>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</si>
  <si>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</si>
  <si>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</si>
  <si>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</si>
  <si>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</si>
  <si>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</si>
  <si>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</si>
  <si>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</si>
  <si>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</si>
  <si>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</si>
  <si>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</si>
  <si>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</si>
  <si>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</si>
  <si>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</si>
  <si>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</si>
  <si>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</si>
  <si>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</si>
  <si>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</si>
  <si>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</si>
  <si>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</si>
  <si>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</si>
  <si>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</si>
  <si>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</si>
  <si>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</si>
  <si>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</si>
  <si>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</si>
  <si>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</si>
  <si>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</si>
  <si>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</si>
  <si>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</si>
  <si>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</si>
  <si>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</si>
  <si>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</si>
  <si>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</si>
  <si>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</si>
  <si>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</si>
  <si>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</si>
  <si>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</si>
  <si>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</si>
  <si>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</si>
  <si>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</si>
  <si>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</si>
  <si>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</si>
  <si>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</si>
  <si>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</si>
  <si>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</si>
  <si>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</si>
  <si>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</si>
  <si>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</si>
  <si>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</si>
  <si>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</si>
  <si>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</si>
  <si>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</si>
  <si>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</si>
  <si>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</si>
  <si>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</si>
  <si>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</si>
  <si>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</si>
  <si>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</si>
  <si>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</si>
  <si>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</si>
  <si>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</si>
  <si>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</si>
  <si>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</si>
  <si>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</si>
  <si>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</si>
  <si>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</si>
  <si>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</si>
  <si>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</si>
  <si>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</si>
  <si>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</si>
  <si>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</si>
  <si>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</si>
  <si>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</si>
  <si>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</si>
  <si>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</si>
  <si>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</si>
  <si>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</si>
  <si>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</si>
  <si>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</si>
  <si>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</si>
  <si>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</si>
  <si>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</si>
  <si>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</si>
  <si>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</si>
  <si>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</si>
  <si>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</si>
  <si>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</si>
  <si>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</si>
  <si>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</si>
  <si>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</si>
  <si>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</si>
  <si>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</si>
  <si>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</si>
  <si>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</si>
  <si>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</si>
  <si>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</si>
  <si>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</si>
  <si>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</si>
  <si>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</si>
  <si>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</si>
  <si>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</si>
  <si>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</si>
  <si>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</si>
  <si>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</si>
  <si>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</si>
  <si>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</si>
  <si>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</si>
  <si>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</si>
  <si>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</si>
  <si>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</si>
  <si>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</si>
  <si>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</si>
  <si>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</si>
  <si>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</si>
  <si>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</si>
  <si>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</si>
  <si>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</si>
  <si>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</si>
  <si>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</si>
  <si>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</si>
  <si>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</si>
  <si>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</si>
  <si>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</si>
  <si>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</si>
  <si>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</si>
  <si>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</si>
  <si>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</si>
  <si>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</si>
  <si>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</si>
  <si>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</si>
  <si>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</si>
  <si>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</si>
  <si>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</si>
  <si>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</si>
  <si>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</si>
  <si>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</si>
  <si>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</si>
  <si>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</si>
  <si>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</si>
  <si>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</si>
  <si>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</si>
  <si>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</si>
  <si>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</si>
  <si>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</si>
  <si>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</si>
  <si>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</si>
  <si>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</si>
  <si>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</si>
  <si>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</si>
  <si>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</si>
  <si>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</si>
  <si>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</si>
  <si>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</si>
  <si>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</si>
  <si>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</si>
  <si>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</si>
  <si>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</si>
  <si>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</si>
  <si>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</si>
  <si>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</si>
  <si>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</si>
  <si>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</si>
  <si>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</si>
  <si>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</si>
  <si>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</si>
  <si>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</si>
  <si>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</si>
  <si>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</si>
  <si>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</si>
  <si>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</si>
  <si>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</si>
  <si>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</si>
  <si>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</si>
  <si>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</si>
  <si>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</si>
  <si>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</si>
  <si>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</si>
  <si>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</si>
  <si>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</si>
  <si>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</si>
  <si>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</si>
  <si>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</si>
  <si>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</si>
  <si>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</si>
  <si>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</si>
  <si>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</si>
  <si>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</si>
  <si>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</si>
  <si>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</si>
  <si>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</si>
  <si>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</si>
  <si>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</si>
  <si>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</si>
  <si>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</si>
  <si>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</si>
  <si>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</si>
  <si>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</si>
  <si>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</si>
  <si>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</si>
  <si>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</si>
  <si>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</si>
  <si>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</si>
  <si>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</si>
  <si>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</si>
  <si>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</si>
  <si>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</si>
  <si>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</si>
  <si>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</si>
  <si>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</si>
  <si>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</si>
  <si>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</si>
  <si>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</si>
  <si>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</si>
  <si>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</si>
  <si>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</si>
  <si>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</si>
  <si>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</si>
  <si>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</si>
  <si>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</si>
  <si>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</si>
  <si>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</si>
  <si>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</si>
  <si>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</si>
  <si>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</si>
  <si>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</si>
  <si>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</si>
  <si>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</si>
  <si>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</si>
  <si>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</si>
  <si>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</si>
  <si>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</si>
  <si>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</si>
  <si>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</si>
  <si>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</si>
  <si>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</si>
  <si>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</si>
  <si>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</si>
  <si>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</si>
  <si>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</si>
  <si>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</si>
  <si>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</si>
  <si>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</si>
  <si>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</si>
  <si>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</si>
  <si>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</si>
  <si>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</si>
  <si>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</si>
  <si>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</si>
  <si>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</si>
  <si>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</si>
  <si>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</si>
  <si>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</si>
  <si>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</si>
  <si>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</si>
  <si>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</si>
  <si>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</si>
  <si>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</si>
  <si>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</si>
  <si>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</si>
  <si>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</si>
  <si>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</si>
  <si>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</si>
  <si>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</si>
  <si>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</si>
  <si>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</si>
  <si>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</si>
  <si>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</si>
  <si>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</si>
  <si>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</si>
  <si>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</si>
  <si>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</si>
  <si>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</si>
  <si>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</si>
  <si>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</si>
  <si>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</si>
  <si>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</si>
  <si>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</si>
  <si>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</si>
  <si>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</si>
  <si>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</si>
  <si>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</si>
  <si>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</si>
  <si>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</si>
  <si>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</si>
  <si>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</si>
  <si>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</si>
  <si>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</si>
  <si>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</si>
  <si>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</si>
  <si>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</si>
  <si>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</si>
  <si>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</si>
  <si>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</si>
  <si>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</si>
  <si>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</si>
  <si>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</si>
  <si>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</si>
  <si>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</si>
  <si>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</si>
  <si>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</si>
  <si>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</si>
  <si>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</si>
  <si>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</si>
  <si>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</si>
  <si>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</si>
  <si>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</si>
  <si>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</si>
  <si>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</si>
  <si>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</si>
  <si>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</si>
  <si>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</si>
  <si>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</si>
  <si>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</si>
  <si>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</si>
  <si>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</si>
  <si>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</si>
  <si>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</si>
  <si>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</si>
  <si>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</si>
  <si>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</si>
  <si>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</si>
  <si>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</si>
  <si>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</si>
  <si>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</si>
  <si>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</si>
  <si>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</si>
  <si>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</si>
  <si>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</si>
  <si>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</si>
  <si>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</si>
  <si>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</si>
  <si>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</si>
  <si>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</si>
  <si>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</si>
  <si>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</si>
  <si>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</si>
  <si>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</si>
  <si>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</si>
  <si>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</si>
  <si>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</si>
  <si>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</si>
  <si>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</si>
  <si>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</si>
  <si>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</si>
  <si>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</si>
  <si>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</si>
  <si>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</si>
  <si>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</si>
  <si>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</si>
  <si>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</si>
  <si>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</si>
  <si>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</si>
  <si>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</si>
  <si>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</si>
  <si>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</si>
  <si>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</si>
  <si>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</si>
  <si>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</si>
  <si>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</si>
  <si>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</si>
  <si>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</si>
  <si>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</si>
  <si>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</si>
  <si>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</si>
  <si>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</si>
  <si>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</si>
  <si>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</si>
  <si>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</si>
  <si>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</si>
  <si>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</si>
  <si>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</si>
  <si>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</si>
  <si>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</si>
  <si>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</si>
  <si>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</si>
  <si>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</si>
  <si>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</si>
  <si>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</si>
  <si>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</si>
  <si>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</si>
  <si>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</si>
  <si>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</si>
  <si>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</si>
  <si>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</si>
  <si>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</si>
  <si>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</si>
  <si>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</si>
  <si>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</si>
  <si>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</si>
  <si>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</si>
  <si>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</si>
  <si>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</si>
  <si>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</si>
  <si>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</si>
  <si>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</si>
  <si>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</si>
  <si>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</si>
  <si>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</si>
  <si>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</si>
  <si>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</si>
  <si>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</si>
  <si>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</si>
  <si>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</si>
  <si>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</si>
  <si>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</si>
  <si>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</si>
  <si>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</si>
  <si>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</si>
  <si>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</si>
  <si>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</si>
  <si>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</si>
  <si>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</si>
  <si>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</si>
  <si>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</si>
  <si>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</si>
  <si>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</si>
  <si>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</si>
  <si>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</si>
  <si>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</si>
  <si>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</si>
  <si>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</si>
  <si>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</si>
  <si>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</si>
  <si>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</si>
  <si>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</si>
  <si>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</si>
  <si>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</si>
  <si>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</si>
  <si>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</si>
  <si>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</si>
  <si>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</si>
  <si>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</si>
  <si>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</si>
  <si>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</si>
  <si>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</si>
  <si>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</si>
  <si>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</si>
  <si>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</si>
  <si>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</si>
  <si>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</si>
  <si>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</si>
  <si>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</si>
  <si>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</si>
  <si>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</si>
  <si>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</si>
  <si>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</si>
  <si>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</si>
  <si>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</si>
  <si>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</si>
  <si>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</si>
  <si>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</si>
  <si>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</si>
  <si>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</si>
  <si>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</si>
  <si>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</si>
  <si>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</si>
  <si>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</si>
  <si>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</si>
  <si>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</si>
  <si>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</si>
  <si>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</si>
  <si>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</si>
  <si>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</si>
  <si>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</si>
  <si>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</si>
  <si>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</si>
  <si>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</si>
  <si>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</si>
  <si>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</si>
  <si>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</si>
  <si>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</si>
  <si>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</si>
  <si>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</si>
  <si>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</si>
  <si>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</si>
  <si>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</si>
  <si>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</si>
  <si>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</si>
  <si>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</si>
  <si>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</si>
  <si>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</si>
  <si>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</si>
  <si>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</si>
  <si>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</si>
  <si>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</si>
  <si>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</si>
  <si>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</si>
  <si>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</si>
  <si>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</si>
  <si>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</si>
  <si>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</si>
  <si>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</si>
  <si>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</si>
  <si>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</si>
  <si>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</si>
  <si>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</si>
  <si>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</si>
  <si>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</si>
  <si>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</si>
  <si>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</si>
  <si>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</si>
  <si>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</si>
  <si>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</si>
  <si>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</si>
  <si>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</si>
  <si>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</si>
  <si>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</si>
  <si>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</si>
  <si>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</si>
  <si>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</si>
  <si>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</si>
  <si>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</si>
  <si>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</si>
  <si>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</si>
  <si>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</si>
  <si>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</si>
  <si>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</si>
  <si>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</si>
  <si>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</si>
  <si>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</si>
  <si>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</si>
  <si>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</si>
  <si>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</si>
  <si>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</si>
  <si>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</si>
  <si>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</si>
  <si>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</si>
  <si>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</si>
  <si>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</si>
  <si>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</si>
  <si>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</si>
  <si>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</si>
  <si>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</si>
  <si>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</si>
  <si>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</si>
  <si>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</si>
  <si>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</si>
  <si>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</si>
  <si>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</si>
  <si>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</si>
  <si>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</si>
  <si>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</si>
  <si>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</si>
  <si>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</si>
  <si>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</si>
  <si>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</si>
  <si>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</si>
  <si>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</si>
  <si>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</si>
  <si>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</si>
  <si>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</si>
  <si>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</si>
  <si>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</si>
  <si>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</si>
  <si>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</si>
  <si>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</si>
  <si>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</si>
  <si>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</si>
  <si>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</si>
  <si>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</si>
  <si>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</si>
  <si>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</si>
  <si>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</si>
  <si>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</si>
  <si>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</si>
  <si>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</si>
  <si>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</si>
  <si>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</si>
  <si>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</si>
  <si>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</si>
  <si>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</si>
  <si>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</si>
  <si>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</si>
  <si>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</si>
  <si>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</si>
  <si>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</si>
  <si>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</si>
  <si>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</si>
  <si>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</si>
  <si>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</si>
  <si>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</si>
  <si>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</si>
  <si>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</si>
  <si>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</si>
  <si>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</si>
  <si>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</si>
  <si>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</si>
  <si>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</si>
  <si>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</si>
  <si>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</si>
  <si>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</si>
  <si>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</si>
  <si>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</si>
  <si>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</si>
  <si>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</si>
  <si>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</si>
  <si>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</si>
  <si>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</si>
  <si>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</si>
  <si>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</si>
  <si>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</si>
  <si>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</si>
  <si>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</si>
  <si>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</si>
  <si>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</si>
  <si>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</si>
  <si>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</si>
  <si>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</si>
  <si>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</si>
  <si>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</si>
  <si>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</si>
  <si>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</si>
  <si>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</si>
  <si>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</si>
  <si>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</si>
  <si>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</si>
  <si>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</si>
  <si>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</si>
  <si>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</si>
  <si>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</si>
  <si>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</si>
  <si>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</si>
  <si>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</si>
  <si>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</si>
  <si>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</si>
  <si>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</si>
  <si>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</si>
  <si>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</si>
  <si>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</si>
  <si>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</si>
  <si>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</si>
  <si>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</si>
  <si>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</si>
  <si>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</si>
  <si>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</si>
  <si>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</si>
  <si>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</si>
  <si>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</si>
  <si>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</si>
  <si>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</si>
  <si>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</si>
  <si>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</si>
  <si>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</si>
  <si>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</si>
  <si>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</si>
  <si>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</si>
  <si>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</si>
  <si>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</si>
  <si>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</si>
  <si>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</si>
  <si>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</si>
  <si>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</si>
  <si>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</si>
  <si>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</si>
  <si>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</si>
  <si>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</si>
  <si>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</si>
  <si>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</si>
  <si>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</si>
  <si>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</si>
  <si>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</si>
  <si>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</si>
  <si>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</si>
  <si>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</si>
  <si>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</si>
  <si>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</si>
  <si>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</si>
  <si>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</si>
  <si>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</si>
  <si>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</si>
  <si>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</si>
  <si>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</si>
  <si>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</si>
  <si>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</si>
  <si>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</si>
  <si>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</si>
  <si>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</si>
  <si>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</si>
  <si>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</si>
  <si>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</si>
  <si>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</si>
  <si>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</si>
  <si>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</si>
  <si>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</si>
  <si>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</si>
  <si>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</si>
  <si>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</si>
  <si>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</si>
  <si>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</si>
  <si>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</si>
  <si>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</si>
  <si>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</si>
  <si>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</si>
  <si>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</si>
  <si>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</si>
  <si>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</si>
  <si>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</si>
  <si>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</si>
  <si>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</si>
  <si>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</si>
  <si>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</si>
  <si>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</si>
  <si>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</si>
  <si>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</si>
  <si>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</si>
  <si>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</si>
  <si>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</si>
  <si>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</si>
  <si>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</si>
  <si>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</si>
  <si>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</si>
  <si>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</si>
  <si>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</si>
  <si>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</si>
  <si>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</si>
  <si>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</si>
  <si>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</si>
  <si>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</si>
  <si>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</si>
  <si>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</si>
  <si>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</si>
  <si>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</si>
  <si>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</si>
  <si>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</si>
  <si>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</si>
  <si>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</si>
  <si>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</si>
  <si>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</si>
  <si>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</si>
  <si>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</si>
  <si>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</si>
  <si>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</si>
  <si>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</si>
  <si>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</si>
  <si>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</si>
  <si>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</si>
  <si>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</si>
  <si>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</si>
  <si>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</si>
  <si>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</si>
  <si>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</si>
  <si>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</si>
  <si>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</si>
  <si>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</si>
  <si>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</si>
  <si>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</si>
  <si>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</si>
  <si>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</si>
  <si>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</si>
  <si>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</si>
  <si>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</si>
  <si>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</si>
  <si>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</si>
  <si>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</si>
  <si>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</si>
  <si>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</si>
  <si>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</si>
  <si>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</si>
  <si>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</si>
  <si>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</si>
  <si>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</si>
  <si>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</si>
  <si>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</si>
  <si>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</si>
  <si>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</si>
  <si>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</si>
  <si>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</si>
  <si>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</si>
  <si>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</si>
  <si>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</si>
  <si>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</si>
  <si>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</si>
  <si>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</si>
  <si>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</si>
  <si>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</si>
  <si>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</si>
  <si>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</si>
  <si>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</si>
  <si>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</si>
  <si>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</si>
  <si>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</si>
  <si>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</si>
  <si>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</si>
  <si>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</si>
  <si>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</si>
  <si>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</si>
  <si>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</si>
  <si>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</si>
  <si>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</si>
  <si>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</si>
  <si>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</si>
  <si>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</si>
  <si>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</si>
  <si>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</si>
  <si>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</si>
  <si>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</si>
  <si>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</si>
  <si>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</si>
  <si>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</si>
  <si>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</si>
  <si>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</si>
  <si>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</si>
  <si>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</si>
  <si>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</si>
  <si>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</si>
  <si>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</si>
  <si>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</si>
  <si>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</si>
  <si>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</si>
  <si>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</si>
  <si>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</si>
  <si>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</si>
  <si>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</si>
  <si>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</si>
  <si>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</si>
  <si>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</si>
  <si>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</si>
  <si>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</si>
  <si>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</si>
  <si>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</si>
  <si>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</si>
  <si>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</si>
  <si>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</si>
  <si>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</si>
  <si>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</si>
  <si>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</si>
  <si>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</si>
  <si>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</si>
  <si>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</si>
  <si>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</si>
  <si>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</si>
  <si>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</si>
  <si>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</si>
  <si>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</si>
  <si>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</si>
  <si>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</si>
  <si>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</si>
  <si>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</si>
  <si>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</si>
  <si>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</si>
  <si>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</si>
  <si>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</si>
  <si>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</si>
  <si>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</si>
  <si>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</si>
  <si>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</si>
  <si>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</si>
  <si>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</si>
  <si>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</si>
  <si>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</si>
  <si>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</si>
  <si>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</si>
  <si>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</si>
  <si>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</si>
  <si>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</si>
  <si>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</si>
  <si>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</si>
  <si>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</si>
  <si>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</si>
  <si>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</si>
  <si>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</si>
  <si>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</si>
  <si>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</si>
  <si>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</si>
  <si>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</si>
  <si>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</si>
  <si>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</si>
  <si>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</si>
  <si>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</si>
  <si>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</si>
  <si>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</si>
  <si>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</si>
  <si>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</si>
  <si>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</si>
  <si>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</si>
  <si>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</si>
  <si>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</si>
  <si>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</si>
  <si>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</si>
  <si>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</si>
  <si>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</si>
  <si>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</si>
  <si>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</si>
  <si>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</si>
  <si>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</si>
  <si>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</si>
  <si>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</si>
  <si>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</si>
  <si>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</si>
  <si>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</si>
  <si>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</si>
  <si>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</si>
  <si>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</si>
  <si>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</si>
  <si>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</si>
  <si>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</si>
  <si>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</si>
  <si>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</si>
  <si>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</si>
  <si>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</si>
  <si>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</si>
  <si>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</si>
  <si>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</si>
  <si>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</si>
  <si>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</si>
  <si>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</si>
  <si>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</si>
  <si>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</si>
  <si>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</si>
  <si>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</si>
  <si>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</si>
  <si>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</si>
  <si>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</si>
  <si>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</si>
  <si>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</si>
  <si>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</si>
  <si>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</si>
  <si>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</si>
  <si>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</si>
  <si>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</si>
  <si>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</si>
  <si>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</si>
  <si>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</si>
  <si>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</si>
  <si>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</si>
  <si>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</si>
  <si>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</si>
  <si>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</si>
  <si>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</si>
  <si>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</si>
  <si>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</si>
  <si>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</si>
  <si>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</si>
  <si>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</si>
  <si>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</si>
  <si>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</si>
  <si>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</si>
  <si>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</si>
  <si>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</si>
  <si>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</si>
  <si>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</si>
  <si>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</si>
  <si>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</si>
  <si>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</si>
  <si>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</si>
  <si>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</si>
  <si>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</si>
  <si>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</si>
  <si>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</si>
  <si>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</si>
  <si>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</si>
  <si>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</si>
  <si>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</si>
  <si>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</si>
  <si>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</si>
  <si>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</si>
  <si>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</si>
  <si>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</si>
  <si>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</si>
  <si>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</si>
  <si>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</si>
  <si>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</si>
  <si>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</si>
  <si>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</si>
  <si>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</si>
  <si>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</si>
  <si>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</si>
  <si>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</si>
  <si>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</si>
  <si>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</si>
  <si>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</si>
  <si>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</si>
  <si>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</si>
  <si>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</si>
  <si>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</si>
  <si>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</si>
  <si>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</si>
  <si>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</si>
  <si>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</si>
  <si>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</si>
  <si>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</si>
  <si>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</si>
  <si>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</si>
  <si>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</si>
  <si>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</si>
  <si>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</si>
  <si>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</si>
  <si>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</si>
  <si>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</si>
  <si>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</si>
  <si>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</si>
  <si>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</si>
  <si>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</si>
  <si>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</si>
  <si>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</si>
  <si>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</si>
  <si>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</si>
  <si>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</si>
  <si>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</si>
  <si>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</si>
  <si>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</si>
  <si>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</si>
  <si>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</si>
  <si>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</si>
  <si>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</si>
  <si>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</si>
  <si>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</si>
  <si>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</si>
  <si>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</si>
  <si>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</si>
  <si>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</si>
  <si>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</si>
  <si>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</si>
  <si>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</si>
  <si>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</si>
  <si>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</si>
  <si>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</si>
  <si>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</si>
  <si>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</si>
  <si>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</si>
  <si>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</si>
  <si>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</si>
  <si>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</si>
  <si>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</si>
  <si>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</si>
  <si>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</si>
  <si>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</si>
  <si>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</si>
  <si>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</si>
  <si>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</si>
  <si>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</si>
  <si>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</si>
  <si>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</si>
  <si>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</si>
  <si>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</si>
  <si>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</si>
  <si>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</si>
  <si>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</si>
  <si>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</si>
  <si>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</si>
  <si>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</si>
  <si>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</si>
  <si>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</si>
  <si>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</si>
  <si>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</si>
  <si>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</si>
  <si>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</si>
  <si>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</si>
  <si>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</si>
  <si>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</si>
  <si>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</si>
  <si>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</si>
  <si>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</si>
  <si>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</si>
  <si>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</si>
  <si>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</si>
  <si>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</si>
  <si>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</si>
  <si>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</si>
  <si>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</si>
  <si>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</si>
  <si>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</si>
  <si>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</si>
  <si>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</si>
  <si>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</si>
  <si>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</si>
  <si>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</si>
  <si>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</si>
  <si>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</si>
  <si>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</si>
  <si>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</si>
  <si>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</si>
  <si>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</si>
  <si>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</si>
  <si>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</si>
  <si>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</si>
  <si>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</si>
  <si>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</si>
  <si>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</si>
  <si>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</si>
  <si>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</si>
  <si>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</si>
  <si>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</si>
  <si>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</si>
  <si>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</si>
  <si>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</si>
  <si>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</si>
  <si>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</si>
  <si>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</si>
  <si>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</si>
  <si>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</si>
  <si>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</si>
  <si>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</si>
  <si>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</si>
  <si>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</si>
  <si>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</si>
  <si>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</si>
  <si>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</si>
  <si>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</si>
  <si>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</si>
  <si>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</si>
  <si>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</si>
  <si>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</si>
  <si>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</si>
  <si>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</si>
  <si>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</si>
  <si>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</si>
  <si>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</si>
  <si>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</si>
  <si>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</si>
  <si>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</si>
  <si>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</si>
  <si>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</si>
  <si>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</si>
  <si>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</si>
  <si>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</si>
  <si>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</si>
  <si>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</si>
  <si>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</si>
  <si>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</si>
  <si>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</si>
  <si>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</si>
  <si>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</si>
  <si>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</si>
  <si>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</si>
  <si>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</si>
  <si>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</si>
  <si>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</si>
  <si>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</si>
  <si>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</si>
  <si>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</si>
  <si>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</si>
  <si>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</si>
  <si>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</si>
  <si>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</si>
  <si>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</si>
  <si>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</si>
  <si>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</si>
  <si>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</si>
  <si>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</si>
  <si>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</si>
  <si>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</si>
  <si>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</si>
  <si>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</si>
  <si>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</si>
  <si>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</si>
  <si>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</si>
  <si>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</si>
  <si>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</si>
  <si>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</si>
  <si>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</si>
  <si>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</si>
  <si>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</si>
  <si>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</si>
  <si>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</si>
  <si>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</si>
  <si>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</si>
  <si>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</si>
  <si>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</si>
  <si>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</si>
  <si>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</si>
  <si>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</si>
  <si>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</si>
  <si>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</si>
  <si>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</si>
  <si>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</si>
  <si>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</si>
  <si>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</si>
  <si>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</si>
  <si>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</si>
  <si>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</si>
  <si>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</si>
  <si>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</si>
  <si>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</si>
  <si>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</si>
  <si>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</si>
  <si>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</si>
  <si>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</si>
  <si>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</si>
  <si>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</si>
  <si>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</si>
  <si>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</si>
  <si>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</si>
  <si>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</si>
  <si>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</si>
  <si>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</si>
  <si>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</si>
  <si>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</si>
  <si>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</si>
  <si>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</si>
  <si>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</si>
  <si>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</si>
  <si>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</si>
  <si>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</si>
  <si>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</si>
  <si>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</si>
  <si>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</si>
  <si>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</si>
  <si>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</si>
  <si>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</si>
  <si>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</si>
  <si>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</si>
  <si>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</si>
  <si>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</si>
  <si>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</si>
  <si>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</si>
  <si>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</si>
  <si>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</si>
  <si>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</si>
  <si>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</si>
  <si>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</si>
  <si>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</si>
  <si>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</si>
  <si>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</si>
  <si>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</si>
  <si>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</si>
  <si>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</si>
  <si>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</si>
  <si>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</si>
  <si>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</si>
  <si>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</si>
  <si>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</si>
  <si>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</si>
  <si>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</si>
  <si>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</si>
  <si>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</si>
  <si>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</si>
  <si>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</si>
  <si>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</si>
  <si>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</si>
  <si>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</si>
  <si>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</si>
  <si>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</si>
  <si>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</si>
  <si>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</si>
  <si>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</si>
  <si>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</si>
  <si>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</si>
  <si>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</si>
  <si>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</si>
  <si>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</si>
  <si>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</si>
  <si>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</si>
  <si>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</si>
  <si>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</si>
  <si>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</si>
  <si>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</si>
  <si>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</si>
  <si>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</si>
  <si>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</si>
  <si>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</si>
  <si>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</si>
  <si>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</si>
  <si>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</si>
  <si>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</si>
  <si>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</si>
  <si>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</si>
  <si>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</si>
  <si>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</si>
  <si>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</si>
  <si>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</si>
  <si>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</si>
  <si>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</si>
  <si>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</si>
  <si>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</si>
  <si>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</si>
  <si>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</si>
  <si>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</si>
  <si>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</si>
  <si>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</si>
  <si>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</si>
  <si>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</si>
  <si>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</si>
  <si>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</si>
  <si>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</si>
  <si>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</si>
  <si>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</si>
  <si>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</si>
  <si>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</si>
  <si>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</si>
  <si>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</si>
  <si>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</si>
  <si>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</si>
  <si>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</si>
  <si>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</si>
  <si>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</si>
  <si>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</si>
  <si>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</si>
  <si>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</si>
  <si>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</si>
  <si>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</si>
  <si>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</si>
  <si>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</si>
  <si>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</si>
  <si>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</si>
  <si>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</si>
  <si>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</si>
  <si>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</si>
  <si>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</si>
  <si>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</si>
  <si>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</si>
  <si>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</si>
  <si>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</si>
  <si>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</si>
  <si>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</si>
  <si>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</si>
  <si>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</si>
  <si>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</si>
  <si>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</si>
  <si>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</si>
  <si>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</si>
  <si>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</si>
  <si>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</si>
  <si>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</si>
  <si>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</si>
  <si>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</si>
  <si>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</si>
  <si>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</si>
  <si>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</si>
  <si>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</si>
  <si>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</si>
  <si>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</si>
  <si>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</si>
  <si>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</si>
  <si>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</si>
  <si>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</si>
  <si>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</si>
  <si>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</si>
  <si>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</si>
  <si>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</si>
  <si>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</si>
  <si>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</si>
  <si>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</si>
  <si>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</si>
  <si>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</si>
  <si>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</si>
  <si>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</si>
  <si>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</si>
  <si>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</si>
  <si>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</si>
  <si>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</si>
  <si>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</si>
  <si>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</si>
  <si>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</si>
  <si>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</si>
  <si>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</si>
  <si>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</si>
  <si>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</si>
  <si>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</si>
  <si>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</si>
  <si>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</si>
  <si>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</si>
  <si>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</si>
  <si>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</si>
  <si>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</si>
  <si>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</si>
  <si>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</si>
  <si>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</si>
  <si>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</si>
  <si>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</si>
  <si>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</si>
  <si>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</si>
  <si>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</si>
  <si>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</si>
  <si>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</si>
  <si>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</si>
  <si>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</si>
  <si>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</si>
  <si>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</si>
  <si>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</si>
  <si>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</si>
  <si>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</si>
  <si>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</si>
  <si>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</si>
  <si>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</si>
  <si>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</si>
  <si>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</si>
  <si>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</si>
  <si>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</si>
  <si>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</si>
  <si>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</si>
  <si>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</si>
  <si>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</si>
  <si>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</si>
  <si>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</si>
  <si>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</si>
  <si>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</si>
  <si>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</si>
  <si>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</si>
  <si>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</si>
  <si>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</si>
  <si>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</si>
  <si>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</si>
  <si>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</si>
  <si>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</si>
  <si>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</si>
  <si>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</si>
  <si>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</si>
  <si>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</si>
  <si>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</si>
  <si>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</si>
  <si>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</si>
  <si>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</si>
  <si>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</si>
  <si>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</si>
  <si>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</si>
  <si>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</si>
  <si>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</si>
  <si>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</si>
  <si>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</si>
  <si>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</si>
  <si>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</si>
  <si>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</si>
  <si>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</si>
  <si>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</si>
  <si>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</si>
  <si>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</si>
  <si>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</si>
  <si>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</si>
  <si>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</si>
  <si>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</si>
  <si>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</si>
  <si>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</si>
  <si>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</si>
  <si>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</si>
  <si>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</si>
  <si>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</si>
  <si>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</si>
  <si>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</si>
  <si>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</si>
  <si>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</si>
  <si>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</si>
  <si>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</si>
  <si>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</si>
  <si>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</si>
  <si>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</si>
  <si>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</si>
  <si>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</si>
  <si>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</si>
  <si>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</si>
  <si>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</si>
  <si>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</si>
  <si>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</si>
  <si>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</si>
  <si>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</si>
  <si>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</si>
  <si>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</si>
  <si>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</si>
  <si>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</si>
  <si>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</si>
  <si>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</si>
  <si>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</si>
  <si>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</si>
  <si>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</si>
  <si>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</si>
  <si>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</si>
  <si>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</si>
  <si>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</si>
  <si>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</si>
  <si>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</si>
  <si>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</si>
  <si>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</si>
  <si>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</si>
  <si>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</si>
  <si>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</si>
  <si>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</si>
  <si>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</si>
  <si>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</si>
  <si>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</si>
  <si>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</si>
  <si>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</si>
  <si>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</si>
  <si>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</si>
  <si>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</si>
  <si>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</si>
  <si>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</si>
  <si>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</si>
  <si>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</si>
  <si>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</si>
  <si>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</si>
  <si>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</si>
  <si>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</si>
  <si>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</si>
  <si>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</si>
  <si>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</si>
  <si>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</si>
  <si>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</si>
  <si>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</si>
  <si>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</si>
  <si>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</si>
  <si>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</si>
  <si>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</si>
  <si>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</si>
  <si>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</si>
  <si>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</si>
  <si>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</si>
  <si>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</si>
  <si>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</si>
  <si>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</si>
  <si>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</si>
  <si>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</si>
  <si>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</si>
  <si>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</si>
  <si>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</si>
  <si>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</si>
  <si>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</si>
  <si>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</si>
  <si>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</si>
  <si>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</si>
  <si>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</si>
  <si>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</si>
  <si>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</si>
  <si>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</si>
  <si>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</si>
  <si>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</si>
  <si>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</si>
  <si>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</si>
  <si>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</si>
  <si>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</si>
  <si>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</si>
  <si>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</si>
  <si>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</si>
  <si>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</si>
  <si>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</si>
  <si>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</si>
  <si>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</si>
  <si>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</si>
  <si>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</si>
  <si>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</si>
  <si>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</si>
  <si>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</si>
  <si>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</si>
  <si>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</si>
  <si>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</si>
  <si>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</si>
  <si>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</si>
  <si>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</si>
  <si>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</si>
  <si>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</si>
  <si>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</si>
  <si>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</si>
  <si>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</si>
  <si>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</si>
  <si>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</si>
  <si>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</si>
  <si>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</si>
  <si>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</si>
  <si>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</si>
  <si>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</si>
  <si>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</si>
  <si>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</si>
  <si>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</si>
  <si>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</si>
  <si>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</si>
  <si>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</si>
  <si>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</si>
  <si>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</si>
  <si>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</si>
  <si>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</si>
  <si>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</si>
  <si>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</si>
  <si>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</si>
  <si>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</si>
  <si>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</si>
  <si>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</si>
  <si>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</si>
  <si>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</si>
  <si>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</si>
  <si>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</si>
  <si>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</si>
  <si>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</si>
  <si>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</si>
  <si>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</si>
  <si>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</si>
  <si>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</si>
  <si>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</si>
  <si>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</si>
  <si>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</si>
  <si>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</si>
  <si>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</si>
  <si>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</si>
  <si>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</si>
  <si>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</si>
  <si>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</si>
  <si>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</si>
  <si>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</si>
  <si>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</si>
  <si>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</si>
  <si>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</si>
  <si>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</si>
  <si>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</si>
  <si>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</si>
  <si>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</si>
  <si>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</si>
  <si>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</si>
  <si>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</si>
  <si>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</si>
  <si>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</si>
  <si>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</si>
  <si>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</si>
  <si>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</si>
  <si>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</si>
  <si>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</si>
  <si>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</si>
  <si>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</si>
  <si>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</si>
  <si>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</si>
  <si>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</si>
  <si>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</si>
  <si>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</si>
  <si>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</si>
  <si>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</si>
  <si>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</si>
  <si>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</si>
  <si>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</si>
  <si>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</si>
  <si>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</si>
  <si>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</si>
  <si>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</si>
  <si>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</si>
  <si>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</si>
  <si>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</si>
  <si>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</si>
  <si>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</si>
  <si>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</si>
  <si>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</si>
  <si>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</si>
  <si>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</si>
  <si>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</si>
  <si>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</si>
  <si>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</si>
  <si>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</si>
  <si>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</si>
  <si>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</si>
  <si>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</si>
  <si>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</si>
  <si>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</si>
  <si>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</si>
  <si>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</si>
  <si>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</si>
  <si>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</si>
  <si>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</si>
  <si>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</si>
  <si>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</si>
  <si>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</si>
  <si>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</si>
  <si>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</si>
  <si>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</si>
  <si>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</si>
  <si>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</si>
  <si>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</si>
  <si>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</si>
  <si>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</si>
  <si>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</si>
  <si>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</si>
  <si>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</si>
  <si>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</si>
  <si>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</si>
  <si>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</si>
  <si>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</si>
  <si>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</si>
  <si>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</si>
  <si>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</si>
  <si>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</si>
  <si>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</si>
  <si>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</si>
  <si>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</si>
  <si>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</si>
  <si>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</si>
  <si>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</si>
  <si>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</si>
  <si>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</si>
  <si>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</si>
  <si>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</si>
  <si>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</si>
  <si>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</si>
  <si>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</si>
  <si>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</si>
  <si>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</si>
  <si>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</si>
  <si>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</si>
  <si>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</si>
  <si>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</si>
  <si>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</si>
  <si>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</si>
  <si>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</si>
  <si>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</si>
  <si>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</si>
  <si>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</si>
  <si>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</si>
  <si>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</si>
  <si>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</si>
  <si>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</si>
  <si>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</si>
  <si>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</si>
  <si>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</si>
  <si>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</si>
  <si>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</si>
  <si>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</si>
  <si>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</si>
  <si>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</si>
  <si>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</si>
  <si>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</si>
  <si>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</si>
  <si>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</si>
  <si>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</si>
  <si>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</si>
  <si>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</si>
  <si>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</si>
  <si>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</si>
  <si>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</si>
  <si>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</si>
  <si>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</si>
  <si>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</si>
  <si>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</si>
  <si>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</si>
  <si>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</si>
  <si>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</si>
  <si>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</si>
  <si>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</si>
  <si>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</si>
  <si>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</si>
  <si>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</si>
  <si>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</si>
  <si>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</si>
  <si>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</si>
  <si>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</si>
  <si>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</si>
  <si>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</si>
  <si>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</si>
  <si>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</si>
  <si>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</si>
  <si>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</si>
  <si>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</si>
  <si>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</si>
  <si>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</si>
  <si>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</si>
  <si>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</si>
  <si>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</si>
  <si>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</si>
  <si>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</si>
  <si>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</si>
  <si>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</si>
  <si>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</si>
  <si>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</si>
  <si>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</si>
  <si>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</si>
  <si>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</si>
  <si>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</si>
  <si>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</si>
  <si>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</si>
  <si>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</si>
  <si>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</si>
  <si>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</si>
  <si>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</si>
  <si>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</si>
  <si>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</si>
  <si>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</si>
  <si>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</si>
  <si>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</si>
  <si>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</si>
  <si>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</si>
  <si>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</si>
  <si>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</si>
  <si>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</si>
  <si>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</si>
  <si>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</si>
  <si>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</si>
  <si>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</si>
  <si>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</si>
  <si>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</si>
  <si>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</si>
  <si>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</si>
  <si>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</si>
  <si>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</si>
  <si>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</si>
  <si>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</si>
  <si>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</si>
  <si>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</si>
  <si>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</si>
  <si>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</si>
  <si>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</si>
  <si>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</si>
  <si>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</si>
  <si>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</si>
  <si>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</si>
  <si>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</si>
  <si>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</si>
  <si>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</si>
  <si>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</si>
  <si>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</si>
  <si>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</si>
  <si>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</si>
  <si>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</si>
  <si>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</si>
  <si>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</si>
  <si>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</si>
  <si>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</si>
  <si>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</si>
  <si>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</si>
  <si>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</si>
  <si>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</si>
  <si>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</si>
  <si>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</si>
  <si>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</si>
  <si>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</si>
  <si>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</si>
  <si>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</si>
  <si>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</si>
  <si>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</si>
  <si>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</si>
  <si>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</si>
  <si>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</si>
  <si>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</si>
  <si>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</si>
  <si>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</si>
  <si>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</si>
  <si>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</si>
  <si>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</si>
  <si>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</si>
  <si>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</si>
  <si>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</si>
  <si>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</si>
  <si>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</si>
  <si>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</si>
  <si>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</si>
  <si>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</si>
  <si>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</si>
  <si>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</si>
  <si>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</si>
  <si>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</si>
  <si>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</si>
  <si>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</si>
  <si>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</si>
  <si>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</si>
  <si>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</si>
  <si>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</si>
  <si>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</si>
  <si>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</si>
  <si>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</si>
  <si>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</si>
  <si>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</si>
  <si>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</si>
  <si>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</si>
  <si>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</si>
  <si>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</si>
  <si>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</si>
  <si>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</si>
  <si>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</si>
  <si>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</si>
  <si>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</si>
  <si>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</si>
  <si>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</si>
  <si>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</si>
  <si>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</si>
  <si>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</si>
  <si>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</si>
  <si>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</si>
  <si>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</si>
  <si>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</si>
  <si>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</si>
  <si>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</si>
  <si>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</si>
  <si>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</si>
  <si>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</si>
  <si>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</si>
  <si>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</si>
  <si>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</si>
  <si>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</si>
  <si>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</si>
  <si>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</si>
  <si>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</si>
  <si>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</si>
  <si>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</si>
  <si>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</si>
  <si>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</si>
  <si>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</si>
  <si>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</si>
  <si>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</si>
  <si>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</si>
  <si>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</si>
  <si>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</si>
  <si>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</si>
  <si>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</si>
  <si>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</si>
  <si>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</si>
  <si>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</si>
  <si>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</si>
  <si>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</si>
  <si>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</si>
  <si>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</si>
  <si>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</si>
  <si>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</si>
  <si>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</si>
  <si>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</si>
  <si>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</si>
  <si>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</si>
  <si>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</si>
  <si>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</si>
  <si>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</si>
  <si>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</si>
  <si>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</si>
  <si>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</si>
  <si>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</si>
  <si>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</si>
  <si>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</si>
  <si>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</si>
  <si>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</si>
  <si>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</si>
  <si>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</si>
  <si>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</si>
  <si>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</si>
  <si>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</si>
  <si>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</si>
  <si>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</si>
  <si>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</si>
  <si>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</si>
  <si>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</si>
  <si>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</si>
  <si>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</si>
  <si>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</si>
  <si>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</si>
  <si>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</si>
  <si>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</si>
  <si>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</si>
  <si>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</si>
  <si>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</si>
  <si>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</si>
  <si>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</si>
  <si>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</si>
  <si>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</si>
  <si>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</si>
  <si>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</si>
  <si>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</si>
  <si>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</si>
  <si>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</si>
  <si>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</si>
  <si>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</si>
  <si>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</si>
  <si>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</si>
  <si>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</si>
  <si>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</si>
  <si>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</si>
  <si>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</si>
  <si>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</si>
  <si>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</si>
  <si>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</si>
  <si>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</si>
  <si>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</si>
  <si>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</si>
  <si>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</si>
  <si>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</si>
  <si>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</si>
  <si>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</si>
  <si>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</si>
  <si>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</si>
  <si>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</si>
  <si>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</si>
  <si>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</si>
  <si>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</si>
  <si>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</si>
  <si>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</si>
  <si>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</si>
  <si>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</si>
  <si>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</si>
  <si>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</si>
  <si>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</si>
  <si>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</si>
  <si>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</si>
  <si>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</si>
  <si>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</si>
  <si>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</si>
  <si>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</si>
  <si>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</si>
  <si>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</si>
  <si>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</si>
  <si>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</si>
  <si>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</si>
  <si>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</si>
  <si>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</si>
  <si>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</si>
  <si>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</si>
  <si>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</si>
  <si>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</si>
  <si>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</si>
  <si>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</si>
  <si>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</si>
  <si>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</si>
  <si>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</si>
  <si>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</si>
  <si>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</si>
  <si>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</si>
  <si>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</si>
  <si>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</si>
  <si>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</si>
  <si>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</si>
  <si>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</si>
  <si>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</si>
  <si>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</si>
  <si>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</si>
  <si>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</si>
  <si>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</si>
  <si>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</si>
  <si>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</si>
  <si>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</si>
  <si>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</si>
  <si>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</si>
  <si>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</si>
  <si>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</si>
  <si>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</si>
  <si>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</si>
  <si>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</si>
  <si>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</si>
  <si>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</si>
  <si>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</si>
  <si>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</si>
  <si>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</si>
  <si>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</si>
  <si>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</si>
  <si>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</si>
  <si>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</si>
  <si>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</si>
  <si>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</si>
  <si>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</si>
  <si>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</si>
  <si>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</si>
  <si>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</si>
  <si>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</si>
  <si>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</si>
  <si>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</si>
  <si>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</si>
  <si>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</si>
  <si>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</si>
  <si>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</si>
  <si>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</si>
  <si>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</si>
  <si>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</si>
  <si>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</si>
  <si>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</si>
  <si>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</si>
  <si>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</si>
  <si>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</si>
  <si>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</si>
  <si>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</si>
  <si>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</si>
  <si>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</si>
  <si>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</si>
  <si>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</si>
  <si>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</si>
  <si>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</si>
  <si>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</si>
  <si>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</si>
  <si>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</si>
  <si>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</si>
  <si>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</si>
  <si>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</si>
  <si>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</si>
  <si>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</si>
  <si>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</si>
  <si>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</si>
  <si>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</si>
  <si>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</si>
  <si>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</si>
  <si>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</si>
  <si>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</si>
  <si>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</si>
  <si>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</si>
  <si>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</si>
  <si>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</si>
  <si>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</si>
  <si>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</si>
  <si>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</si>
  <si>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</si>
  <si>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</si>
  <si>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</si>
  <si>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</si>
  <si>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</si>
  <si>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</si>
  <si>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</si>
  <si>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</si>
  <si>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</si>
  <si>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</si>
  <si>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</si>
  <si>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</si>
  <si>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</si>
  <si>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</si>
  <si>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</si>
  <si>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</si>
  <si>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</si>
  <si>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</si>
  <si>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</si>
  <si>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</si>
  <si>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</si>
  <si>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</si>
  <si>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</si>
  <si>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</si>
  <si>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</si>
  <si>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</si>
  <si>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</si>
  <si>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</si>
  <si>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</si>
  <si>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</si>
  <si>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</si>
  <si>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</si>
  <si>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</si>
  <si>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</si>
  <si>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</si>
  <si>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</si>
  <si>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</si>
  <si>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</si>
  <si>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</si>
  <si>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</si>
  <si>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</si>
  <si>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</si>
  <si>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</si>
  <si>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</si>
  <si>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</si>
  <si>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</si>
  <si>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</si>
  <si>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</si>
  <si>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</si>
  <si>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</si>
  <si>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</si>
  <si>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</si>
  <si>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</si>
  <si>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</si>
  <si>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</si>
  <si>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</si>
  <si>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</si>
  <si>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</si>
  <si>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</si>
  <si>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</si>
  <si>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</si>
  <si>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</si>
  <si>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</si>
  <si>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</si>
  <si>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</si>
  <si>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</si>
  <si>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</si>
  <si>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</si>
  <si>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</si>
  <si>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</si>
  <si>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</si>
  <si>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</si>
  <si>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</si>
  <si>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</si>
  <si>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</si>
  <si>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</si>
  <si>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</si>
  <si>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</si>
  <si>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</si>
  <si>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</si>
  <si>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</si>
  <si>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</si>
  <si>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</si>
  <si>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</si>
  <si>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</si>
  <si>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</si>
  <si>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</si>
  <si>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</si>
  <si>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</si>
  <si>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</si>
  <si>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</si>
  <si>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</si>
  <si>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</si>
  <si>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</si>
  <si>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</si>
  <si>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</si>
  <si>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</si>
  <si>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</si>
  <si>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</si>
  <si>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</si>
  <si>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</si>
  <si>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</si>
  <si>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</si>
  <si>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</si>
  <si>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</si>
  <si>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</si>
  <si>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</si>
  <si>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</si>
  <si>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</si>
  <si>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</si>
  <si>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</si>
  <si>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</si>
  <si>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</si>
  <si>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</si>
  <si>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</si>
  <si>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</si>
  <si>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</si>
  <si>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</si>
  <si>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</si>
  <si>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</si>
  <si>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</si>
  <si>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</si>
  <si>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</si>
  <si>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</si>
  <si>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</si>
  <si>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</si>
  <si>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</si>
  <si>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</si>
  <si>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</si>
  <si>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</si>
  <si>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</si>
  <si>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</si>
  <si>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</si>
  <si>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</si>
  <si>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</si>
  <si>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</si>
  <si>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</si>
  <si>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</si>
  <si>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</si>
  <si>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</si>
  <si>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</si>
  <si>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</si>
  <si>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</si>
  <si>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</si>
  <si>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</si>
  <si>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</si>
  <si>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</si>
  <si>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</si>
  <si>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</si>
  <si>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</si>
  <si>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</si>
  <si>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</si>
  <si>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</si>
  <si>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</si>
  <si>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</si>
  <si>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</si>
  <si>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</si>
  <si>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</si>
  <si>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</si>
  <si>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</si>
  <si>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</si>
  <si>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</si>
  <si>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</si>
  <si>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</si>
  <si>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</si>
  <si>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</si>
  <si>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</si>
  <si>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</si>
  <si>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</si>
  <si>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</si>
  <si>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</si>
  <si>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</si>
  <si>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</si>
  <si>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</si>
  <si>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</si>
  <si>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</si>
  <si>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</si>
  <si>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</si>
  <si>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</si>
  <si>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</si>
  <si>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</si>
  <si>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</si>
  <si>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</si>
  <si>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</si>
  <si>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</si>
  <si>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</si>
  <si>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</si>
  <si>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</si>
  <si>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</si>
  <si>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</si>
  <si>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</si>
  <si>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</si>
  <si>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</si>
  <si>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</si>
  <si>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</si>
  <si>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</si>
  <si>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</si>
  <si>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</si>
  <si>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</si>
  <si>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</si>
  <si>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</si>
  <si>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</si>
  <si>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</si>
  <si>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</si>
  <si>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</si>
  <si>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</si>
  <si>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</si>
  <si>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</si>
  <si>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</si>
  <si>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</si>
  <si>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</si>
  <si>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</si>
  <si>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</si>
  <si>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</si>
  <si>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</si>
  <si>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</si>
  <si>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</si>
  <si>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</si>
  <si>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</si>
  <si>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</si>
  <si>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</si>
  <si>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</si>
  <si>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</si>
  <si>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</si>
  <si>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</si>
  <si>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</si>
  <si>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</si>
  <si>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</si>
  <si>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</si>
  <si>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</si>
  <si>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</si>
  <si>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</si>
  <si>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</si>
  <si>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</si>
  <si>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</si>
  <si>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</si>
  <si>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</si>
  <si>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</si>
  <si>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</si>
  <si>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</si>
  <si>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</si>
  <si>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</si>
  <si>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</si>
  <si>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</si>
  <si>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</si>
  <si>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</si>
  <si>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</si>
  <si>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</si>
  <si>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</si>
  <si>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</si>
  <si>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</si>
  <si>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</si>
  <si>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</si>
  <si>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</si>
  <si>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</si>
  <si>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</si>
  <si>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</si>
  <si>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</si>
  <si>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</si>
  <si>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</si>
  <si>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</si>
  <si>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</si>
  <si>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</si>
  <si>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</si>
  <si>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</si>
  <si>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</si>
  <si>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</si>
  <si>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</si>
  <si>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</si>
  <si>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</si>
  <si>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</si>
  <si>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</si>
  <si>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</si>
  <si>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</si>
  <si>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</si>
  <si>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</si>
  <si>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</si>
  <si>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</si>
  <si>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</si>
  <si>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</si>
  <si>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</si>
  <si>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</si>
  <si>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</si>
  <si>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</si>
  <si>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</si>
  <si>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</si>
  <si>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</si>
  <si>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</si>
  <si>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</si>
  <si>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</si>
  <si>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</si>
  <si>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</si>
  <si>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</si>
  <si>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</si>
  <si>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</si>
  <si>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</si>
  <si>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</si>
  <si>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</si>
  <si>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</si>
  <si>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</si>
  <si>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</si>
  <si>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</si>
  <si>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</si>
  <si>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</si>
  <si>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</si>
  <si>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</si>
  <si>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</si>
  <si>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</si>
  <si>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</si>
  <si>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</si>
  <si>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</si>
  <si>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</si>
  <si>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</si>
  <si>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</si>
  <si>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</si>
  <si>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</si>
  <si>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</si>
  <si>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</si>
  <si>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</si>
  <si>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</si>
  <si>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</si>
  <si>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</si>
  <si>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</si>
  <si>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</si>
  <si>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</si>
  <si>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</si>
  <si>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</si>
  <si>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</si>
  <si>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</si>
  <si>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</si>
  <si>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</si>
  <si>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</si>
  <si>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</si>
  <si>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</si>
  <si>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</si>
  <si>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</si>
  <si>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</si>
  <si>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</si>
  <si>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</si>
  <si>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</si>
  <si>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</si>
  <si>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</si>
  <si>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</si>
  <si>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</si>
  <si>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</si>
  <si>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</si>
  <si>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</si>
  <si>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</si>
  <si>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</si>
  <si>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</si>
  <si>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</si>
  <si>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</si>
  <si>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</si>
  <si>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</si>
  <si>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</si>
  <si>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</si>
  <si>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</si>
  <si>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</si>
  <si>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</si>
  <si>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</si>
  <si>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</si>
  <si>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</si>
  <si>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</si>
  <si>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</si>
  <si>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</si>
  <si>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</si>
  <si>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</si>
  <si>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</si>
  <si>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</si>
  <si>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</si>
  <si>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</si>
  <si>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</si>
  <si>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</si>
  <si>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</si>
  <si>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</si>
  <si>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</si>
  <si>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</si>
  <si>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</si>
  <si>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</si>
  <si>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</si>
  <si>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</si>
  <si>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</si>
  <si>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</si>
  <si>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</si>
  <si>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</si>
  <si>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</si>
  <si>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</si>
  <si>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</si>
  <si>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</si>
  <si>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</si>
  <si>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</si>
  <si>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</si>
  <si>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</si>
  <si>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</si>
  <si>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</si>
  <si>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</si>
  <si>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</si>
  <si>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</si>
  <si>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</si>
  <si>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</si>
  <si>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</si>
  <si>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</si>
  <si>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</si>
  <si>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</si>
  <si>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</si>
  <si>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</si>
  <si>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</si>
  <si>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</si>
  <si>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</si>
  <si>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</si>
  <si>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</si>
  <si>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</si>
  <si>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</si>
  <si>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</si>
  <si>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</si>
  <si>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</si>
  <si>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</si>
  <si>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</si>
  <si>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</si>
  <si>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</si>
  <si>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</si>
  <si>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</si>
  <si>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</si>
  <si>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</si>
  <si>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</si>
  <si>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</si>
  <si>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</si>
  <si>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</si>
  <si>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</si>
  <si>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</si>
  <si>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</si>
  <si>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</si>
  <si>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</si>
  <si>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</si>
  <si>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</si>
  <si>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</si>
  <si>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</si>
  <si>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</si>
  <si>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</si>
  <si>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</si>
  <si>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</si>
  <si>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</si>
  <si>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</si>
  <si>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</si>
  <si>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</si>
  <si>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</si>
  <si>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</si>
  <si>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</si>
  <si>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</si>
  <si>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</si>
  <si>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</si>
  <si>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</si>
  <si>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</si>
  <si>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</si>
  <si>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</si>
  <si>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</si>
  <si>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</si>
  <si>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</si>
  <si>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</si>
  <si>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</si>
  <si>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</si>
  <si>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</si>
  <si>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</si>
  <si>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</si>
  <si>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</si>
  <si>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</si>
  <si>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</si>
  <si>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</si>
  <si>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</si>
  <si>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</si>
  <si>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</si>
  <si>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</si>
  <si>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</si>
  <si>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</si>
  <si>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</si>
  <si>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</si>
  <si>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</si>
  <si>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</si>
  <si>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</si>
  <si>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</si>
  <si>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</si>
  <si>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</si>
  <si>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</si>
  <si>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</si>
  <si>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</si>
  <si>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</si>
  <si>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</si>
  <si>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</si>
  <si>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</si>
  <si>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</si>
  <si>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</si>
  <si>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</si>
  <si>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</si>
  <si>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</si>
  <si>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</si>
  <si>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</si>
  <si>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</si>
  <si>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</si>
  <si>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</si>
  <si>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</si>
  <si>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</si>
  <si>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</si>
  <si>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</si>
  <si>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</si>
  <si>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</si>
  <si>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</si>
  <si>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</si>
  <si>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</si>
  <si>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</si>
  <si>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</si>
  <si>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</si>
  <si>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</si>
  <si>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</si>
  <si>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</si>
  <si>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</si>
  <si>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</si>
  <si>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</si>
  <si>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</si>
  <si>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</si>
  <si>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</si>
  <si>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</si>
  <si>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</si>
  <si>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</si>
  <si>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</si>
  <si>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</si>
  <si>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</si>
  <si>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</si>
  <si>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</si>
  <si>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</si>
  <si>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</si>
  <si>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</si>
  <si>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</si>
  <si>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</si>
  <si>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</si>
  <si>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</si>
  <si>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</si>
  <si>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</si>
  <si>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</si>
  <si>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</si>
  <si>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</si>
  <si>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</si>
  <si>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</si>
  <si>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</si>
  <si>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</si>
  <si>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</si>
  <si>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</si>
  <si>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</si>
  <si>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</si>
  <si>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</si>
  <si>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</si>
  <si>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</si>
  <si>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</si>
  <si>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</si>
  <si>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</si>
  <si>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</si>
  <si>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</si>
  <si>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</si>
  <si>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</si>
  <si>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</si>
  <si>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</si>
  <si>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</si>
  <si>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</si>
  <si>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</si>
  <si>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</si>
  <si>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</si>
  <si>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</si>
  <si>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</si>
  <si>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</si>
  <si>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</si>
  <si>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</si>
  <si>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</si>
  <si>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</si>
  <si>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</si>
  <si>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</si>
  <si>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</si>
  <si>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</si>
  <si>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</si>
  <si>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</si>
  <si>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</si>
  <si>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</si>
  <si>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</si>
  <si>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</si>
  <si>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</si>
  <si>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</si>
  <si>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</si>
  <si>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</si>
  <si>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</si>
  <si>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</si>
  <si>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</si>
  <si>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</si>
  <si>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</si>
  <si>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</si>
  <si>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</si>
  <si>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</si>
  <si>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</si>
  <si>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</si>
  <si>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</si>
  <si>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</si>
  <si>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</si>
  <si>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</si>
  <si>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</si>
  <si>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</si>
  <si>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</si>
  <si>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</si>
  <si>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</si>
  <si>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</si>
  <si>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</si>
  <si>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</si>
  <si>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</si>
  <si>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</si>
  <si>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</si>
  <si>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</si>
  <si>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</si>
  <si>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</si>
  <si>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</si>
  <si>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</si>
  <si>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</si>
  <si>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</si>
  <si>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</si>
  <si>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</si>
  <si>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</si>
  <si>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</si>
  <si>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</si>
  <si>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</si>
  <si>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</si>
  <si>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</si>
  <si>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</si>
  <si>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</si>
  <si>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</si>
  <si>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</si>
  <si>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</si>
  <si>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</si>
  <si>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</si>
  <si>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</si>
  <si>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</si>
  <si>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</si>
  <si>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</si>
  <si>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</si>
  <si>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</si>
  <si>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</si>
  <si>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</si>
  <si>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</si>
  <si>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</si>
  <si>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</si>
  <si>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</si>
  <si>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</si>
  <si>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</si>
  <si>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</si>
  <si>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</si>
  <si>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</si>
  <si>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</si>
  <si>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</si>
  <si>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</si>
  <si>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</si>
  <si>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</si>
  <si>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</si>
  <si>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</si>
  <si>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</si>
  <si>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</si>
  <si>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</si>
  <si>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</si>
  <si>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</si>
  <si>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</si>
  <si>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</si>
  <si>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</si>
  <si>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</si>
  <si>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</si>
  <si>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</si>
  <si>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</si>
  <si>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</si>
  <si>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</si>
  <si>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</si>
  <si>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</si>
  <si>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</si>
  <si>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</si>
  <si>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</si>
  <si>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</si>
  <si>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</si>
  <si>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</si>
  <si>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</si>
  <si>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</si>
  <si>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</si>
  <si>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</si>
  <si>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</si>
  <si>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</si>
  <si>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</si>
  <si>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</si>
  <si>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</si>
  <si>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</si>
  <si>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</si>
  <si>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</si>
  <si>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</si>
  <si>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</si>
  <si>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</si>
  <si>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</si>
  <si>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</si>
  <si>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</si>
  <si>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</si>
  <si>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</si>
  <si>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</si>
  <si>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</si>
  <si>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</si>
  <si>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</si>
  <si>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</si>
  <si>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</si>
  <si>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</si>
  <si>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</si>
  <si>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</si>
  <si>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</si>
  <si>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</si>
  <si>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</si>
  <si>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</si>
  <si>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</si>
  <si>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</si>
  <si>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</si>
  <si>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</si>
  <si>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</si>
  <si>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</si>
  <si>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</si>
  <si>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</si>
  <si>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</si>
  <si>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</si>
  <si>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</si>
  <si>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</si>
  <si>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</si>
  <si>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</si>
  <si>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</si>
  <si>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</si>
  <si>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</si>
  <si>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</si>
  <si>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</si>
  <si>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</si>
  <si>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</si>
  <si>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</si>
  <si>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</si>
  <si>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</si>
  <si>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</si>
  <si>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</si>
  <si>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</si>
  <si>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</si>
  <si>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</si>
  <si>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</si>
  <si>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</si>
  <si>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</si>
  <si>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</si>
  <si>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</si>
  <si>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</si>
  <si>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</si>
  <si>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</si>
  <si>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</si>
  <si>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</si>
  <si>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</si>
  <si>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</si>
  <si>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</si>
  <si>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</si>
  <si>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</si>
  <si>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</si>
  <si>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</si>
  <si>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</si>
  <si>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</si>
  <si>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</si>
  <si>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</si>
  <si>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</si>
  <si>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</si>
  <si>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</si>
  <si>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</si>
  <si>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</si>
  <si>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</si>
  <si>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</si>
  <si>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</si>
  <si>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</si>
  <si>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</si>
  <si>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</si>
  <si>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</si>
  <si>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</si>
  <si>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</si>
  <si>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</si>
  <si>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</si>
  <si>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</si>
  <si>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</si>
  <si>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</si>
  <si>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</si>
  <si>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</si>
  <si>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</si>
  <si>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</si>
  <si>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</si>
  <si>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</si>
  <si>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</si>
  <si>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</si>
  <si>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</si>
  <si>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</si>
  <si>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</si>
  <si>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</si>
  <si>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</si>
  <si>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</si>
  <si>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</si>
  <si>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</si>
  <si>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</si>
  <si>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</si>
  <si>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</si>
  <si>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</si>
  <si>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</si>
  <si>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</si>
  <si>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</si>
  <si>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</si>
  <si>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</si>
  <si>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</si>
  <si>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</si>
  <si>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</si>
  <si>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</si>
  <si>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</si>
  <si>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</si>
  <si>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</si>
  <si>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</si>
  <si>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</si>
  <si>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</si>
  <si>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</si>
  <si>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</si>
  <si>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</si>
  <si>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</si>
  <si>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</si>
  <si>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</si>
  <si>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</si>
  <si>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</si>
  <si>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</si>
  <si>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</si>
  <si>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</si>
  <si>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</si>
  <si>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</si>
  <si>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</si>
  <si>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</si>
  <si>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</si>
  <si>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</si>
  <si>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</si>
  <si>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</si>
  <si>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</si>
  <si>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</si>
  <si>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</si>
  <si>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</si>
  <si>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</si>
  <si>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</si>
  <si>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</si>
  <si>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</si>
  <si>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</si>
  <si>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</si>
  <si>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</si>
  <si>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</si>
  <si>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</si>
  <si>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</si>
  <si>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</si>
  <si>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</si>
  <si>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</si>
  <si>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</si>
  <si>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</si>
  <si>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</si>
  <si>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</si>
  <si>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</si>
  <si>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</si>
  <si>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</si>
  <si>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</si>
  <si>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</si>
  <si>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</si>
  <si>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</si>
  <si>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</si>
  <si>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</si>
  <si>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</si>
  <si>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</si>
  <si>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</si>
  <si>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</si>
  <si>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</si>
  <si>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</si>
  <si>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</si>
  <si>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</si>
  <si>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</si>
  <si>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</si>
  <si>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</si>
  <si>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</si>
  <si>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</si>
  <si>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</si>
  <si>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</si>
  <si>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</si>
  <si>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</si>
  <si>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</si>
  <si>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</si>
  <si>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</si>
  <si>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</si>
  <si>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</si>
  <si>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</si>
  <si>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</si>
  <si>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</si>
  <si>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</si>
  <si>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</si>
  <si>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</si>
  <si>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</si>
  <si>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</si>
  <si>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</si>
  <si>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</si>
  <si>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</si>
  <si>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</si>
  <si>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</si>
  <si>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</si>
  <si>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</si>
  <si>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</si>
  <si>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</si>
  <si>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</si>
  <si>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</si>
  <si>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</si>
  <si>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</si>
  <si>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</si>
  <si>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</si>
  <si>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</si>
  <si>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</si>
  <si>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</si>
  <si>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</si>
  <si>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</si>
  <si>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</si>
  <si>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</si>
  <si>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</si>
  <si>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</si>
  <si>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</si>
  <si>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</si>
  <si>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</si>
  <si>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</si>
  <si>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</si>
  <si>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</si>
  <si>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</si>
  <si>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</si>
  <si>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</si>
  <si>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</si>
  <si>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</si>
  <si>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</si>
  <si>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</si>
  <si>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</si>
  <si>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</si>
  <si>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</si>
  <si>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</si>
  <si>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</si>
  <si>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</si>
  <si>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</si>
  <si>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</si>
  <si>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</si>
  <si>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</si>
  <si>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</si>
  <si>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</si>
  <si>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</si>
  <si>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</si>
  <si>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</si>
  <si>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</si>
  <si>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</si>
  <si>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</si>
  <si>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</si>
  <si>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</si>
  <si>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</si>
  <si>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</si>
  <si>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</si>
  <si>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</si>
  <si>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</si>
  <si>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</si>
  <si>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</si>
  <si>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</si>
  <si>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</si>
  <si>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</si>
  <si>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</si>
  <si>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</si>
  <si>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</si>
  <si>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</si>
  <si>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</si>
  <si>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</si>
  <si>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</si>
  <si>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</si>
  <si>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</si>
  <si>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</si>
  <si>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</si>
  <si>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</si>
  <si>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</si>
  <si>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</si>
  <si>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</si>
  <si>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</si>
  <si>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</si>
  <si>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</si>
  <si>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</si>
  <si>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</si>
  <si>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</si>
  <si>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</si>
  <si>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</si>
  <si>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</si>
  <si>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</si>
  <si>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</si>
  <si>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</si>
  <si>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</si>
  <si>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</si>
  <si>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</si>
  <si>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</si>
  <si>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</si>
  <si>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</si>
  <si>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</si>
  <si>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</si>
  <si>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</si>
  <si>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</si>
  <si>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</si>
  <si>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</si>
  <si>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</si>
  <si>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</si>
  <si>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</si>
  <si>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</si>
  <si>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</si>
  <si>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</si>
  <si>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</si>
  <si>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</si>
  <si>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</si>
  <si>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</si>
  <si>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</si>
  <si>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</si>
  <si>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</si>
  <si>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</si>
  <si>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</si>
  <si>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</si>
  <si>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</si>
  <si>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</si>
  <si>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</si>
  <si>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</si>
  <si>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</si>
  <si>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</si>
  <si>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</si>
  <si>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</si>
  <si>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</si>
  <si>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</si>
  <si>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</si>
  <si>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</si>
  <si>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</si>
  <si>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</si>
  <si>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</si>
  <si>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</si>
  <si>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</si>
  <si>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</si>
  <si>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</si>
  <si>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</si>
  <si>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</si>
  <si>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</si>
  <si>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</si>
  <si>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</si>
  <si>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</si>
  <si>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</si>
  <si>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</si>
  <si>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</si>
  <si>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</si>
  <si>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</si>
  <si>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</si>
  <si>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</si>
  <si>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</si>
  <si>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</si>
  <si>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</si>
  <si>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</si>
  <si>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</si>
  <si>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</si>
  <si>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</si>
  <si>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</si>
  <si>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</si>
  <si>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</si>
  <si>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</si>
  <si>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</si>
  <si>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</si>
  <si>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</si>
  <si>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</si>
  <si>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</si>
  <si>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</si>
  <si>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</si>
  <si>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</si>
  <si>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</si>
  <si>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</si>
  <si>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</si>
  <si>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</si>
  <si>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</si>
  <si>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</si>
  <si>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</si>
  <si>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</si>
  <si>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</si>
  <si>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</si>
  <si>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</si>
  <si>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</si>
  <si>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</si>
  <si>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</si>
  <si>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</si>
  <si>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</si>
  <si>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</si>
  <si>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</si>
  <si>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</si>
  <si>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</si>
  <si>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</si>
  <si>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</si>
  <si>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</si>
  <si>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</si>
  <si>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</si>
  <si>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</si>
  <si>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</si>
  <si>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</si>
  <si>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</si>
  <si>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</si>
  <si>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</si>
  <si>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</si>
  <si>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</si>
  <si>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</si>
  <si>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</si>
  <si>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</si>
  <si>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</si>
  <si>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</si>
  <si>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</si>
  <si>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</si>
  <si>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</si>
  <si>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</si>
  <si>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</si>
  <si>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</si>
  <si>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</si>
  <si>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</si>
  <si>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</si>
  <si>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</si>
  <si>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</si>
  <si>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</si>
  <si>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</si>
  <si>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</si>
  <si>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</si>
  <si>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</si>
  <si>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</si>
  <si>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</si>
  <si>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</si>
  <si>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</si>
  <si>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</si>
  <si>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</si>
  <si>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</si>
  <si>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</si>
  <si>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</si>
  <si>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</si>
  <si>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</si>
  <si>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</si>
  <si>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</si>
  <si>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</si>
  <si>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</si>
  <si>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</si>
  <si>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</si>
  <si>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</si>
  <si>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</si>
  <si>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</si>
  <si>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</si>
  <si>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</si>
  <si>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</si>
  <si>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</si>
  <si>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</si>
  <si>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</si>
  <si>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</si>
  <si>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</si>
  <si>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</si>
  <si>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</si>
  <si>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</si>
  <si>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</si>
  <si>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</si>
  <si>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</si>
  <si>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</si>
  <si>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</si>
  <si>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</si>
  <si>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</si>
  <si>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</si>
  <si>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</si>
  <si>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</si>
  <si>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</si>
  <si>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</si>
  <si>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</si>
  <si>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</si>
  <si>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</si>
  <si>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</si>
  <si>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</si>
  <si>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</si>
  <si>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</si>
  <si>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</si>
  <si>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</si>
  <si>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</si>
  <si>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</si>
  <si>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</si>
  <si>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</si>
  <si>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</si>
  <si>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</si>
  <si>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</si>
  <si>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</si>
  <si>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</si>
  <si>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</si>
  <si>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</si>
  <si>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</si>
  <si>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</si>
  <si>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</si>
  <si>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</si>
  <si>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</si>
  <si>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</si>
  <si>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</si>
  <si>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</si>
  <si>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</si>
  <si>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</si>
  <si>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</si>
  <si>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</si>
  <si>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</si>
  <si>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</si>
  <si>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</si>
  <si>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</si>
  <si>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</si>
  <si>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</si>
  <si>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</si>
  <si>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</si>
  <si>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</si>
  <si>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</si>
  <si>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</si>
  <si>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</si>
  <si>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</si>
  <si>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</si>
  <si>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</si>
  <si>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</si>
  <si>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</si>
  <si>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</si>
  <si>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</si>
  <si>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</si>
  <si>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</si>
  <si>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</si>
  <si>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</si>
  <si>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</si>
  <si>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</si>
  <si>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</si>
  <si>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</si>
  <si>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</si>
  <si>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</si>
  <si>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</si>
  <si>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</si>
  <si>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</si>
  <si>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</si>
  <si>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</si>
  <si>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</si>
  <si>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</si>
  <si>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</si>
  <si>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</si>
  <si>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</si>
  <si>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</si>
  <si>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</si>
  <si>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</si>
  <si>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</si>
  <si>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</si>
  <si>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</si>
  <si>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</si>
  <si>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</si>
  <si>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</si>
  <si>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</si>
  <si>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</si>
  <si>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</si>
  <si>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</si>
  <si>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</si>
  <si>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</si>
  <si>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</si>
  <si>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</si>
  <si>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</si>
  <si>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</si>
  <si>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</si>
  <si>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</si>
  <si>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</si>
  <si>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</si>
  <si>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</si>
  <si>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</si>
  <si>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</si>
  <si>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</si>
  <si>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</si>
  <si>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</si>
  <si>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</si>
  <si>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</si>
  <si>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</si>
  <si>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</si>
  <si>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</si>
  <si>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</si>
  <si>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</si>
  <si>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</si>
  <si>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</si>
  <si>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</si>
  <si>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</si>
  <si>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</si>
  <si>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</si>
  <si>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</si>
  <si>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</si>
  <si>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</si>
  <si>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</si>
  <si>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</si>
  <si>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</si>
  <si>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</si>
  <si>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</si>
  <si>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</si>
  <si>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</si>
  <si>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</si>
  <si>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</si>
  <si>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</si>
  <si>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</si>
  <si>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</si>
  <si>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</si>
  <si>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</si>
  <si>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</si>
  <si>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</si>
  <si>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</si>
  <si>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</si>
  <si>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</si>
  <si>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</si>
  <si>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</si>
  <si>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</si>
  <si>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</si>
  <si>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</si>
  <si>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</si>
  <si>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</si>
  <si>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</si>
  <si>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</si>
  <si>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</si>
  <si>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</si>
  <si>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</si>
  <si>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</si>
  <si>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</si>
  <si>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</si>
  <si>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</si>
  <si>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</si>
  <si>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</si>
  <si>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</si>
  <si>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</si>
  <si>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</si>
  <si>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</si>
  <si>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</si>
  <si>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</si>
  <si>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</si>
  <si>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</si>
  <si>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</si>
  <si>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</si>
  <si>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</si>
  <si>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</si>
  <si>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</si>
  <si>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</si>
  <si>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</si>
  <si>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</si>
  <si>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</si>
  <si>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</si>
  <si>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</si>
  <si>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</si>
  <si>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</si>
  <si>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</si>
  <si>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</si>
  <si>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</si>
  <si>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</si>
  <si>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</si>
  <si>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</si>
  <si>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</si>
  <si>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</si>
  <si>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</si>
  <si>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</si>
  <si>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</si>
  <si>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</si>
  <si>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</si>
  <si>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</si>
  <si>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</si>
  <si>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</si>
  <si>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</si>
  <si>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</si>
  <si>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</si>
  <si>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</si>
  <si>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</si>
  <si>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</si>
  <si>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</si>
  <si>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</si>
  <si>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</si>
  <si>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</si>
  <si>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</si>
  <si>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</si>
  <si>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</si>
  <si>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</si>
  <si>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</si>
  <si>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</si>
  <si>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</si>
  <si>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</si>
  <si>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</si>
  <si>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</si>
  <si>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</si>
  <si>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</si>
  <si>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</si>
  <si>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</si>
  <si>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</si>
  <si>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</si>
  <si>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</si>
  <si>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</si>
  <si>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</si>
  <si>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</si>
  <si>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</si>
  <si>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</si>
  <si>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</si>
  <si>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</si>
  <si>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</si>
  <si>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</si>
  <si>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</si>
  <si>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</si>
  <si>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</si>
  <si>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</si>
  <si>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</si>
  <si>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</si>
  <si>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</si>
  <si>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</si>
  <si>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</si>
  <si>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</si>
  <si>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</si>
  <si>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</si>
  <si>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</si>
  <si>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</si>
  <si>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</si>
  <si>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</si>
  <si>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</si>
  <si>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</si>
  <si>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</si>
  <si>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</si>
  <si>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</si>
  <si>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</si>
  <si>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</si>
  <si>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</si>
  <si>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</si>
  <si>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</si>
  <si>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</si>
  <si>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</si>
  <si>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</si>
  <si>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</si>
  <si>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</si>
  <si>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</si>
  <si>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</si>
  <si>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</si>
  <si>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</si>
  <si>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</si>
  <si>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</si>
  <si>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</si>
  <si>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</si>
  <si>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</si>
  <si>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</si>
  <si>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</si>
  <si>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</si>
  <si>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</si>
  <si>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</si>
  <si>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</si>
  <si>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</si>
  <si>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</si>
  <si>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</si>
  <si>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</si>
  <si>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</si>
  <si>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</si>
  <si>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</si>
  <si>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</si>
  <si>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</si>
  <si>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</si>
  <si>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</si>
  <si>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</si>
  <si>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</si>
  <si>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</si>
  <si>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</si>
  <si>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</si>
  <si>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</si>
  <si>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</si>
  <si>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</si>
  <si>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</si>
  <si>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</si>
  <si>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</si>
  <si>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</si>
  <si>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</si>
  <si>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</si>
  <si>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</si>
  <si>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</si>
  <si>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</si>
  <si>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</si>
  <si>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</si>
  <si>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</si>
  <si>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</si>
  <si>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</si>
  <si>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</si>
  <si>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</si>
  <si>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</si>
  <si>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</si>
  <si>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</si>
  <si>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</si>
  <si>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</si>
  <si>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</si>
  <si>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</si>
  <si>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</si>
  <si>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</si>
  <si>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</si>
  <si>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</si>
  <si>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</si>
  <si>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</si>
  <si>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</si>
  <si>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</si>
  <si>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</si>
  <si>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</si>
  <si>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</si>
  <si>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</si>
  <si>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</si>
  <si>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</si>
  <si>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</si>
  <si>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</si>
  <si>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</si>
  <si>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</si>
  <si>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</si>
  <si>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</si>
  <si>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</si>
  <si>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</si>
  <si>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</si>
  <si>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</si>
  <si>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</si>
  <si>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</si>
  <si>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</si>
  <si>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</si>
  <si>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</si>
  <si>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</si>
  <si>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</si>
  <si>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</si>
  <si>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</si>
  <si>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</si>
  <si>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</si>
  <si>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</si>
  <si>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</si>
  <si>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</si>
  <si>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</si>
  <si>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</si>
  <si>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</si>
  <si>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</si>
  <si>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</si>
  <si>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</si>
  <si>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</si>
  <si>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</si>
  <si>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</si>
  <si>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</si>
  <si>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</si>
  <si>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</si>
  <si>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</si>
  <si>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</si>
  <si>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</si>
  <si>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</si>
  <si>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</si>
  <si>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</si>
  <si>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</si>
  <si>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</si>
  <si>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</si>
  <si>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</si>
  <si>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</si>
  <si>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</si>
  <si>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</si>
  <si>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</si>
  <si>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</si>
  <si>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</si>
  <si>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</si>
  <si>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</si>
  <si>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</si>
  <si>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</si>
  <si>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</si>
  <si>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</si>
  <si>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</si>
  <si>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</si>
  <si>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</si>
  <si>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</si>
  <si>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</si>
  <si>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</si>
  <si>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</si>
  <si>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</si>
  <si>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</si>
  <si>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</si>
  <si>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</si>
  <si>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</si>
  <si>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</si>
  <si>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</si>
  <si>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</si>
  <si>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</si>
  <si>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</si>
  <si>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</si>
  <si>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</si>
  <si>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</si>
  <si>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</si>
  <si>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</si>
  <si>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</si>
  <si>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</si>
  <si>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</si>
  <si>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</si>
  <si>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</si>
  <si>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</si>
  <si>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</si>
  <si>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</si>
  <si>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</si>
  <si>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</si>
  <si>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</si>
  <si>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</si>
  <si>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</si>
  <si>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</si>
  <si>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</si>
  <si>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</si>
  <si>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</si>
  <si>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</si>
  <si>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</si>
  <si>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</si>
  <si>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</si>
  <si>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</si>
  <si>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</si>
  <si>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</si>
  <si>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</si>
  <si>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</si>
  <si>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</si>
  <si>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</si>
  <si>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</si>
  <si>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</si>
  <si>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</si>
  <si>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</si>
  <si>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</si>
  <si>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</si>
  <si>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</si>
  <si>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</si>
  <si>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</si>
  <si>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</si>
  <si>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</si>
  <si>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</si>
  <si>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</si>
  <si>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</si>
  <si>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</si>
  <si>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</si>
  <si>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</si>
  <si>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</si>
  <si>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</si>
  <si>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</si>
  <si>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</si>
  <si>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</si>
  <si>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</si>
  <si>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</si>
  <si>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</si>
  <si>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</si>
  <si>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</si>
  <si>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</si>
  <si>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</si>
  <si>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</si>
  <si>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</si>
  <si>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</si>
  <si>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</si>
  <si>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</si>
  <si>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</si>
  <si>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</si>
  <si>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</si>
  <si>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</si>
  <si>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</si>
  <si>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</si>
  <si>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</si>
  <si>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</si>
  <si>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</si>
  <si>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</si>
  <si>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</si>
  <si>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</si>
  <si>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</si>
  <si>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</si>
  <si>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</si>
  <si>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</si>
  <si>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</si>
  <si>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</si>
  <si>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</si>
  <si>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</si>
  <si>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</si>
  <si>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</si>
  <si>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</si>
  <si>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</si>
  <si>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</si>
  <si>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</si>
  <si>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</si>
  <si>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</si>
  <si>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</si>
  <si>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</si>
  <si>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</si>
  <si>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</si>
  <si>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</si>
  <si>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</si>
  <si>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</si>
  <si>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</si>
  <si>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</si>
  <si>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</si>
  <si>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</si>
  <si>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</si>
  <si>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</si>
  <si>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</si>
  <si>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</si>
  <si>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</si>
  <si>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</si>
  <si>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</si>
  <si>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</si>
  <si>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</si>
  <si>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</si>
  <si>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</si>
  <si>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</si>
  <si>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</si>
  <si>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</si>
  <si>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</si>
  <si>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</si>
  <si>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</si>
  <si>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</si>
  <si>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</si>
  <si>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</si>
  <si>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</si>
  <si>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</si>
  <si>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</si>
  <si>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</si>
  <si>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</si>
  <si>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</si>
  <si>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</si>
  <si>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</si>
  <si>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</si>
  <si>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</si>
  <si>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</si>
  <si>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</si>
  <si>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</si>
  <si>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</si>
  <si>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</si>
  <si>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</si>
  <si>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</si>
  <si>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</si>
  <si>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</si>
  <si>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</si>
  <si>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</si>
  <si>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</si>
  <si>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</si>
  <si>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</si>
  <si>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</si>
  <si>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</si>
  <si>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</si>
  <si>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</si>
  <si>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</si>
  <si>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</si>
  <si>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</si>
  <si>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</si>
  <si>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</si>
  <si>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</si>
  <si>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</si>
  <si>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</si>
  <si>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</si>
  <si>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</si>
  <si>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</si>
  <si>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</si>
  <si>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</si>
  <si>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</si>
  <si>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</si>
  <si>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</si>
  <si>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</si>
  <si>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</si>
  <si>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</si>
  <si>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</si>
  <si>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</si>
  <si>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</si>
  <si>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</si>
  <si>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</si>
  <si>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</si>
  <si>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</si>
  <si>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</si>
  <si>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</si>
  <si>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</si>
  <si>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</si>
  <si>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</si>
  <si>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</si>
  <si>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</si>
  <si>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</si>
  <si>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</si>
  <si>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</si>
  <si>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</si>
  <si>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</si>
  <si>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</si>
  <si>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</si>
  <si>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</si>
  <si>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</si>
  <si>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</si>
  <si>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</si>
  <si>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</si>
  <si>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</si>
  <si>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</si>
  <si>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</si>
  <si>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</si>
  <si>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</si>
  <si>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</si>
  <si>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</si>
  <si>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</si>
  <si>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</si>
  <si>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</si>
  <si>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</si>
  <si>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</si>
  <si>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</si>
  <si>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</si>
  <si>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</si>
  <si>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</si>
  <si>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</si>
  <si>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</si>
  <si>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</si>
  <si>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</si>
  <si>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</si>
  <si>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</si>
  <si>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</si>
  <si>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</si>
  <si>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</si>
  <si>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</si>
  <si>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</si>
  <si>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</si>
  <si>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</si>
  <si>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</si>
  <si>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</si>
  <si>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</si>
  <si>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</si>
  <si>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</si>
  <si>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</si>
  <si>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</si>
  <si>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</si>
  <si>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</si>
  <si>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</si>
  <si>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</si>
  <si>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</si>
  <si>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</si>
  <si>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</si>
  <si>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</si>
  <si>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</si>
  <si>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</si>
  <si>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</si>
  <si>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</si>
  <si>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</si>
  <si>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</si>
  <si>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</si>
  <si>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</si>
  <si>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</si>
  <si>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</si>
  <si>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</si>
  <si>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</si>
  <si>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</si>
  <si>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</si>
  <si>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</si>
  <si>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</si>
  <si>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</si>
  <si>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</si>
  <si>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</si>
  <si>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</si>
  <si>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</si>
  <si>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</si>
  <si>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</si>
  <si>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</si>
  <si>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</si>
  <si>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</si>
  <si>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</si>
  <si>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</si>
  <si>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</si>
  <si>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</si>
  <si>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</si>
  <si>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</si>
  <si>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</si>
  <si>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</si>
  <si>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</si>
  <si>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</si>
  <si>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</si>
  <si>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</si>
  <si>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</si>
  <si>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</si>
  <si>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</si>
  <si>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</si>
  <si>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</si>
  <si>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</si>
  <si>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</si>
  <si>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</si>
  <si>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</si>
  <si>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</si>
  <si>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</si>
  <si>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</si>
  <si>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</si>
  <si>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</si>
  <si>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</si>
  <si>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</si>
  <si>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</si>
  <si>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</si>
  <si>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</si>
  <si>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</si>
  <si>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</si>
  <si>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</si>
  <si>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</si>
  <si>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</si>
  <si>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</si>
  <si>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</si>
  <si>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</si>
  <si>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</si>
  <si>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</si>
  <si>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</si>
  <si>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</si>
  <si>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</si>
  <si>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</si>
  <si>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</si>
  <si>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</si>
  <si>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</si>
  <si>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</si>
  <si>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</si>
  <si>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</si>
  <si>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</si>
  <si>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</si>
  <si>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</si>
  <si>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</si>
  <si>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</si>
  <si>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</si>
  <si>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</si>
  <si>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</si>
  <si>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</si>
  <si>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</si>
  <si>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</si>
  <si>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</si>
  <si>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</si>
  <si>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</si>
  <si>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</si>
  <si>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</si>
  <si>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</si>
  <si>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</si>
  <si>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</si>
  <si>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PCM-20251124-00000701</t>
  </si>
  <si>
    <t>brk0056</t>
  </si>
  <si>
    <t xml:space="preserve">2025-11-24 10:29:30
</t>
  </si>
  <si>
    <t xml:space="preserve">80 MIN </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</si>
  <si>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</si>
  <si>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</si>
  <si>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</si>
  <si>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</si>
  <si>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</si>
  <si>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</si>
  <si>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</si>
  <si>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</si>
  <si>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</si>
  <si>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</si>
  <si>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</si>
  <si>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</si>
  <si>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</si>
  <si>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</si>
  <si>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</si>
  <si>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</si>
  <si>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</si>
  <si>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</si>
  <si>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</si>
  <si>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</si>
  <si>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</si>
  <si>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</si>
  <si>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</si>
  <si>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</si>
  <si>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</si>
  <si>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</si>
  <si>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</si>
  <si>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</si>
  <si>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</si>
  <si>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PCM-20251124-00000827</t>
  </si>
  <si>
    <t xml:space="preserve">scattered sites HAJ0138 &amp; HAJ0112 &amp; HAJ2929 &amp; HAJ0125 / EM team at site HAJ0138 2nd Team need 10 min for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</si>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</sst>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tabSelected="1" workbookViewId="0">
      <selection activeCell="K9" sqref="K9"/>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322.58125370370544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3.8117129632155411E-2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45985.529679629632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45985.529679629632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45985.529679629632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45985.529679629632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45985.529679629632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45985.529679629632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45985.529679629632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45985.529679629632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45985.529679629632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45985.529679629632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45985.529679629632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45985.529679629632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45985.529679629632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45985.529679629632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45985.529679629632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45985.529679629632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45985.529679629632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45985.529679629632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45985.529679629632</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45985.529679629632</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8E1452BF-D469-40D3-92D6-C33C4549D865}"/>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160.52984166667011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1.1422606481501134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39109</v>
      </c>
      <c r="B5" s="18" t="str">
        <f>IFERROR(VLOOKUP(D5,DB!A:K,11,0),"")</f>
        <v>R2</v>
      </c>
      <c r="C5" s="18">
        <v>1</v>
      </c>
      <c r="D5" s="18" t="s">
        <v>39110</v>
      </c>
      <c r="E5" s="102" t="s">
        <v>39021</v>
      </c>
      <c r="F5" s="103">
        <v>45985.443229166667</v>
      </c>
      <c r="G5" s="104">
        <f ca="1">IFERROR(NOW()-F5,"-")</f>
        <v>8.6450462964421604E-2</v>
      </c>
      <c r="H5" s="150"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2</v>
      </c>
      <c r="D6" s="18" t="s">
        <v>22150</v>
      </c>
      <c r="E6" s="102" t="s">
        <v>39021</v>
      </c>
      <c r="F6" s="103">
        <v>45985.508796296293</v>
      </c>
      <c r="G6" s="104">
        <f ca="1">IFERROR(NOW()-F6,"-")</f>
        <v>2.0883333338133525E-2</v>
      </c>
      <c r="H6" s="150" t="s">
        <v>39114</v>
      </c>
      <c r="I6" s="18" t="str">
        <f>IFERROR(VLOOKUP(D6,DB!A:F,6,0),"")</f>
        <v>Power cube</v>
      </c>
      <c r="J6" s="18" t="str">
        <f>IFERROR(VLOOKUP(D6,DB!A:G,7,0),"")</f>
        <v>Good+No BB Design</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39116</v>
      </c>
      <c r="B7" s="18" t="str">
        <f>IFERROR(VLOOKUP(D7,DB!A:K,11,0),"")</f>
        <v>R2</v>
      </c>
      <c r="C7" s="18">
        <v>2</v>
      </c>
      <c r="D7" s="18" t="s">
        <v>23716</v>
      </c>
      <c r="E7" s="102" t="s">
        <v>39024</v>
      </c>
      <c r="F7" s="103">
        <v>45985.51122685185</v>
      </c>
      <c r="G7" s="104">
        <f ca="1">IFERROR(NOW()-F7,"-")</f>
        <v>1.8452777781931218E-2</v>
      </c>
      <c r="H7" s="150" t="s">
        <v>39117</v>
      </c>
      <c r="I7" s="18" t="str">
        <f>IFERROR(VLOOKUP(D7,DB!A:F,6,0),"")</f>
        <v>SCECO</v>
      </c>
      <c r="J7" s="18" t="str">
        <f>IFERROR(VLOOKUP(D7,DB!A:G,7,0),"")</f>
        <v>Weak+No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39119</v>
      </c>
      <c r="B8" s="18" t="str">
        <f>IFERROR(VLOOKUP(D8,DB!A:K,11,0),"")</f>
        <v>R2</v>
      </c>
      <c r="C8" s="18">
        <v>6</v>
      </c>
      <c r="D8" s="18" t="s">
        <v>38851</v>
      </c>
      <c r="E8" s="102" t="s">
        <v>39024</v>
      </c>
      <c r="F8" s="150">
        <v>45985.512511574074</v>
      </c>
      <c r="G8" s="104">
        <f ca="1">IFERROR(NOW()-F8,"-")</f>
        <v>1.7168055557704065E-2</v>
      </c>
      <c r="H8" s="150" t="s">
        <v>39120</v>
      </c>
      <c r="I8" s="18" t="str">
        <f>IFERROR(VLOOKUP(D8,DB!A:F,6,0),"")</f>
        <v>Power cube</v>
      </c>
      <c r="J8" s="18" t="str">
        <f>IFERROR(VLOOKUP(D8,DB!A:G,7,0),"")</f>
        <v>In progress+No BB Design</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45985.529679629632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45985.529679629632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45985.529679629632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45985.529679629632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45985.529679629632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45985.529679629632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45985.529679629632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45985.529679629632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45985.529679629632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45985.529679629632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45985.529679629632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45985.529679629632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45985.529679629632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45985.529679629632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45985.529679629632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45985.529679629632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45985.529679629632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45985.529679629632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45985.529679629632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45985.529679629632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45985.529679629632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45985.529679629632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45985.529679629632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45985.529679629632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45985.529679629632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45985.529679629632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45985.529679629632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45985.529679629632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45985.529679629632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45985.529679629632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45985.529679629632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45985.529679629632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45985.529679629632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45985.529679629632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45985.529679629632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45985.529679629632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45985.529679629632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45985.529679629632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45985.529679629632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45985.529679629632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45985.529679629632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45985.529679629632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45985.529679629632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45985.529679629632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45985.529679629632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45985.529679629632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45985.529679629632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45985.529679629632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45985.529679629632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45985.529679629632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45985.529679629632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45985.529679629632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45985.529679629632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45985.529679629632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45985.529679629632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45985.529679629632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45985.529679629632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45985.529679629632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45985.529679629632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45985.529679629632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45985.529679629632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45985.529679629632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45985.529679629632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45985.529679629632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45985.529679629632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45985.529679629632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45985.529679629632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45985.529679629632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45985.529679629632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45985.529679629632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45985.529679629632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45985.529679629632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45985.529679629632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45985.529679629632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45985.529679629632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45985.529679629632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45985.529679629632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45985.529679629632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45985.529679629632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45985.529679629632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45985.529679629632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45985.529679629632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45985.529679629632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45985.529679629632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45985.529679629632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45985.529679629632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45985.529679629632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45985.529679629632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45985.529679629632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45985.529679629632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45985.529679629632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45985.529679629632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45985.529679629632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45985.529679629632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45985.529679629632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45985.529679629632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45985.529679629632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45985.529679629632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45985.529679629632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45985.529679629632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45985.529679629632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45985.529679629632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45985.529679629632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45985.529679629632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45985.529679629632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45985.529679629632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45985.529679629632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45985.529679629632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45985.529679629632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45985.529679629632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45985.529679629632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45985.529679629632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45985.529679629632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45985.529679629632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45985.529679629632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45985.529679629632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45985.529679629632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45985.529679629632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45985.529679629632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45985.529679629632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45985.529679629632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45985.529679629632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45985.529679629632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45985.529679629632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45985.529679629632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45985.529679629632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45985.529679629632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45985.529679629632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45985.529679629632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45985.529679629632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45985.529679629632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45985.529679629632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45985.529679629632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45985.529679629632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45985.529679629632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45985.529679629632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45985.529679629632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45985.529679629632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45985.529679629632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45985.529679629632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45985.529679629632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45985.529679629632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45985.529679629632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45985.529679629632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45985.529679629632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45985.529679629632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45985.529679629632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45985.529679629632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45985.529679629632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45985.529679629632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45985.529679629632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45985.529679629632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45985.529679629632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45985.529679629632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45985.529679629632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45985.529679629632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45985.529679629632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45985.529679629632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45985.529679629632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45985.529679629632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45985.529679629632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45985.529679629632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45985.529679629632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45985.529679629632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45985.529679629632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45985.529679629632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45985.529679629632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45985.529679629632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45985.529679629632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45985.529679629632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45985.529679629632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45985.529679629632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45985.529679629632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45985.529679629632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45985.529679629632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45985.529679629632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45985.529679629632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45985.529679629632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45985.529679629632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45985.529679629632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45985.529679629632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45985.529679629632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45985.529679629632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45985.529679629632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45985.529679629632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45985.529679629632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45985.529679629632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45985.529679629632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45985.529679629632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45985.529679629632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45985.529679629632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45985.529679629632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45985.529679629632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45985.529679629632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45985.529679629632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45985.529679629632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45985.529679629632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45985.529679629632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45985.529679629632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45985.529679629632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45985.529679629632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45985.529679629632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45985.529679629632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45985.529679629632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45985.529679629632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45985.529679629632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45985.529679629632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45985.529679629632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45985.529679629632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45985.529679629632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45985.529679629632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45985.529679629632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45985.529679629632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45985.529679629632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45985.529679629632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45985.529679629632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45985.529679629632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45985.529679629632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45985.529679629632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45985.529679629632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45985.529679629632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45985.529679629632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45985.529679629632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45985.529679629632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45985.529679629632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45985.529679629632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45985.529679629632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45985.529679629632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45985.529679629632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45985.529679629632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45985.529679629632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45985.529679629632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45985.529679629632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45985.529679629632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45985.529679629632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45985.529679629632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45985.529679629632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45985.529679629632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45985.529679629632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45985.529679629632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45985.529679629632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45985.529679629632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45985.529679629632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45985.529679629632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45985.529679629632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45985.529679629632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45985.529679629632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45985.529679629632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45985.529679629632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45985.529679629632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45985.529679629632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45985.529679629632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45985.529679629632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45985.529679629632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45985.529679629632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45985.529679629632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45985.529679629632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45985.529679629632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45985.529679629632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45985.529679629632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45985.529679629632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45985.529679629632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45985.529679629632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45985.529679629632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45985.529679629632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45985.529679629632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45985.529679629632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45985.529679629632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45985.529679629632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45985.529679629632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45985.529679629632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45985.529679629632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45985.529679629632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45985.529679629632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45985.529679629632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45985.529679629632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45985.529679629632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45985.529679629632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45985.529679629632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45985.529679629632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45985.529679629632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45985.529679629632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45985.529679629632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45985.529679629632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45985.529679629632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45985.529679629632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45985.529679629632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45985.529679629632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45985.529679629632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45985.529679629632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45985.529679629632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45985.529679629632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45985.529679629632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45985.529679629632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45985.529679629632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45985.529679629632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45985.529679629632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45985.529679629632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45985.529679629632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45985.529679629632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45985.529679629632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45985.529679629632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45985.529679629632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45985.529679629632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45985.529679629632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45985.529679629632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45985.529679629632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45985.529679629632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45985.529679629632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45985.529679629632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45985.529679629632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45985.529679629632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45985.529679629632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45985.529679629632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45985.529679629632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45985.529679629632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45985.529679629632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45985.529679629632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45985.529679629632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45985.529679629632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45985.529679629632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45985.529679629632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45985.529679629632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45985.529679629632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45985.529679629632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45985.529679629632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45985.529679629632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45985.529679629632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45985.529679629632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45985.529679629632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45985.529679629632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45985.529679629632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45985.529679629632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45985.529679629632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45985.529679629632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45985.529679629632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45985.529679629632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45985.529679629632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45985.529679629632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45985.529679629632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45985.529679629632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45985.529679629632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45985.529679629632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45985.529679629632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45985.529679629632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45985.529679629632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45985.529679629632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45985.529679629632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45985.529679629632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45985.529679629632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45985.529679629632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45985.529679629632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45985.529679629632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45985.529679629632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45985.529679629632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45985.529679629632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45985.529679629632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45985.529679629632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45985.529679629632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45985.529679629632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45985.529679629632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45985.529679629632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45985.529679629632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45985.529679629632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45985.529679629632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45985.529679629632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45985.529679629632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45985.529679629632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45985.529679629632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45985.529679629632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45985.529679629632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45985.529679629632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45985.529679629632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45985.529679629632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45985.529679629632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45985.529679629632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45985.529679629632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45985.529679629632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45985.529679629632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45985.529679629632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45985.529679629632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45985.529679629632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45985.529679629632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45985.529679629632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45985.529679629632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45985.529679629632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45985.529679629632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45985.529679629632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45985.529679629632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45985.529679629632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45985.529679629632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45985.529679629632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45985.529679629632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45985.529679629632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45985.529679629632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45985.529679629632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45985.529679629632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45985.529679629632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45985.529679629632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45985.529679629632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45985.529679629632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45985.529679629632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45985.529679629632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45985.529679629632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45985.529679629632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45985.529679629632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45985.529679629632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45985.529679629632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45985.529679629632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45985.529679629632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45985.529679629632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45985.529679629632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45985.529679629632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45985.529679629632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45985.529679629632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45985.529679629632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45985.529679629632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45985.529679629632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45985.529679629632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45985.529679629632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45985.529679629632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45985.529679629632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45985.529679629632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45985.529679629632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45985.529679629632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45985.529679629632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45985.529679629632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45985.529679629632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45985.529679629632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45985.529679629632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45985.529679629632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45985.529679629632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45985.529679629632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45985.529679629632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45985.529679629632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45985.529679629632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45985.529679629632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45985.529679629632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45985.529679629632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45985.529679629632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45985.529679629632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45985.529679629632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45985.529679629632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45985.529679629632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45985.529679629632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45985.529679629632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45985.529679629632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45985.529679629632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45985.529679629632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45985.529679629632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45985.529679629632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45985.529679629632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45985.529679629632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45985.529679629632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45985.529679629632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45985.529679629632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45985.529679629632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45985.529679629632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45985.529679629632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45985.529679629632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45985.529679629632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45985.529679629632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45985.529679629632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45985.529679629632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45985.529679629632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45985.529679629632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45985.529679629632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45985.529679629632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45985.529679629632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45985.529679629632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45985.529679629632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45985.529679629632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45985.529679629632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45985.529679629632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45985.529679629632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45985.529679629632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45985.529679629632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45985.529679629632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45985.529679629632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45985.529679629632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45985.529679629632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45985.529679629632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45985.529679629632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45985.529679629632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45985.529679629632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45985.529679629632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45985.529679629632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45985.529679629632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45985.529679629632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45985.529679629632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45985.529679629632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45985.529679629632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45985.529679629632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45985.529679629632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45985.529679629632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45985.529679629632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45985.529679629632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45985.529679629632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45985.529679629632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45985.529679629632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45985.529679629632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45985.529679629632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45985.529679629632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45985.529679629632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45985.529679629632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45985.529679629632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45985.529679629632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45985.529679629632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45985.529679629632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45985.529679629632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45985.529679629632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45985.529679629632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45985.529679629632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45985.529679629632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45985.529679629632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45985.529679629632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45985.529679629632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45985.529679629632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45985.529679629632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45985.529679629632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45985.529679629632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45985.529679629632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45985.529679629632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45985.529679629632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45985.529679629632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45985.529679629632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45985.529679629632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45985.529679629632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45985.529679629632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45985.529679629632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45985.529679629632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45985.529679629632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45985.529679629632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45985.529679629632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45985.529679629632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45985.529679629632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45985.529679629632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45985.529679629632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45985.529679629632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45985.529679629632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45985.529679629632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45985.529679629632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45985.529679629632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45985.529679629632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45985.529679629632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45985.529679629632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45985.529679629632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45985.529679629632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45985.529679629632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45985.529679629632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45985.529679629632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45985.529679629632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45985.529679629632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45985.529679629632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45985.529679629632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45985.529679629632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45985.529679629632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45985.529679629632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45985.529679629632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45985.529679629632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45985.529679629632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45985.529679629632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45985.529679629632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45985.529679629632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45985.529679629632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45985.529679629632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45985.529679629632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45985.529679629632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45985.529679629632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45985.529679629632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45985.529679629632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45985.529679629632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45985.529679629632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45985.529679629632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45985.529679629632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45985.529679629632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45985.529679629632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45985.529679629632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45985.529679629632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45985.529679629632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45985.529679629632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45985.529679629632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45985.529679629632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45985.529679629632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45985.529679629632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45985.529679629632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45985.529679629632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45985.529679629632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45985.529679629632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45985.529679629632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45985.529679629632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45985.529679629632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45985.529679629632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45985.529679629632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45985.529679629632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45985.529679629632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45985.529679629632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45985.529679629632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45985.529679629632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45985.529679629632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45985.529679629632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45985.529679629632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45985.529679629632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45985.529679629632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45985.529679629632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45985.529679629632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45985.529679629632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45985.529679629632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45985.529679629632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45985.529679629632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45985.529679629632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45985.529679629632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45985.529679629632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45985.529679629632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45985.529679629632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45985.529679629632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45985.529679629632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45985.529679629632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45985.529679629632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45985.529679629632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45985.529679629632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45985.529679629632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45985.529679629632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45985.529679629632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45985.529679629632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45985.529679629632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45985.529679629632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45985.529679629632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45985.529679629632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45985.529679629632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45985.529679629632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45985.529679629632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45985.529679629632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45985.529679629632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45985.529679629632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45985.529679629632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45985.529679629632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45985.529679629632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45985.529679629632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45985.529679629632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45985.529679629632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45985.529679629632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45985.529679629632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45985.529679629632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45985.529679629632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45985.529679629632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45985.529679629632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45985.529679629632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45985.529679629632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45985.529679629632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45985.529679629632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45985.529679629632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45985.529679629632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45985.529679629632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45985.529679629632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45985.529679629632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45985.529679629632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45985.529679629632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45985.529679629632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45985.529679629632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45985.529679629632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45985.529679629632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45985.529679629632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45985.529679629632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45985.529679629632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45985.529679629632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45985.529679629632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45985.529679629632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45985.529679629632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45985.529679629632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45985.529679629632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45985.529679629632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45985.529679629632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45985.529679629632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45985.529679629632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45985.529679629632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45985.529679629632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45985.529679629632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45985.529679629632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45985.529679629632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45985.529679629632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45985.529679629632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45985.529679629632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45985.529679629632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45985.529679629632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45985.529679629632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45985.529679629632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45985.529679629632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45985.529679629632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45985.529679629632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45985.529679629632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45985.529679629632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45985.529679629632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45985.529679629632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45985.529679629632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45985.529679629632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45985.529679629632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45985.529679629632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45985.529679629632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45985.529679629632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45985.529679629632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45985.529679629632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45985.529679629632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45985.529679629632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45985.529679629632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45985.529679629632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45985.529679629632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45985.529679629632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45985.529679629632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45985.529679629632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45985.529679629632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45985.529679629632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45985.529679629632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45985.529679629632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45985.529679629632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45985.529679629632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45985.529679629632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45985.529679629632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45985.529679629632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45985.529679629632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45985.529679629632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45985.529679629632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45985.529679629632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45985.529679629632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45985.529679629632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45985.529679629632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45985.529679629632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45985.529679629632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45985.529679629632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45985.529679629632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45985.529679629632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45985.529679629632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45985.529679629632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45985.529679629632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45985.529679629632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45985.529679629632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45985.529679629632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45985.529679629632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45985.529679629632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45985.529679629632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45985.529679629632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45985.529679629632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45985.529679629632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45985.529679629632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45985.529679629632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45985.529679629632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45985.529679629632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45985.529679629632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45985.529679629632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45985.529679629632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45985.529679629632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45985.529679629632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45985.529679629632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45985.529679629632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45985.529679629632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45985.529679629632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45985.529679629632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45985.529679629632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45985.529679629632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45985.529679629632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45985.529679629632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45985.529679629632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45985.529679629632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45985.529679629632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45985.529679629632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45985.529679629632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45985.529679629632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45985.529679629632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45985.529679629632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45985.529679629632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45985.529679629632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45985.529679629632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45985.529679629632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45985.529679629632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45985.529679629632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45985.529679629632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45985.529679629632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45985.529679629632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45985.529679629632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45985.529679629632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45985.529679629632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45985.529679629632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45985.529679629632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45985.529679629632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45985.529679629632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45985.529679629632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45985.529679629632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45985.529679629632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45985.529679629632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45985.529679629632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45985.529679629632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45985.529679629632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45985.529679629632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45985.529679629632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45985.529679629632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45985.529679629632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45985.529679629632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45985.529679629632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45985.529679629632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45985.529679629632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45985.529679629632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45985.529679629632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45985.529679629632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45985.529679629632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45985.529679629632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45985.529679629632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45985.529679629632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45985.529679629632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45985.529679629632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45985.529679629632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45985.529679629632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45985.529679629632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45985.529679629632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45985.529679629632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45985.529679629632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45985.529679629632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45985.529679629632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45985.529679629632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45985.529679629632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45985.529679629632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45985.529679629632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45985.529679629632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45985.529679629632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45985.529679629632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45985.529679629632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45985.529679629632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45985.529679629632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45985.529679629632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45985.529679629632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45985.529679629632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45985.529679629632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45985.529679629632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45985.529679629632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45985.529679629632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45985.529679629632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45985.529679629632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45985.529679629632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45985.529679629632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45985.529679629632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45985.529679629632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45985.529679629632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45985.529679629632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45985.529679629632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45985.529679629632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45985.529679629632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45985.529679629632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45985.529679629632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45985.529679629632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45985.529679629632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45985.529679629632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45985.529679629632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45985.529679629632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45985.529679629632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45985.529679629632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45985.529679629632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45985.529679629632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45985.529679629632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45985.529679629632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45985.529679629632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45985.529679629632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45985.529679629632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45985.529679629632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45985.529679629632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45985.529679629632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45985.529679629632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45985.529679629632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45985.529679629632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45985.529679629632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45985.529679629632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45985.529679629632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45985.529679629632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45985.529679629632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45985.529679629632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45985.529679629632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45985.529679629632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45985.529679629632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45985.529679629632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45985.529679629632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45985.529679629632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45985.529679629632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45985.529679629632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45985.529679629632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45985.529679629632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45985.529679629632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45985.529679629632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45985.529679629632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45985.529679629632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45985.529679629632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45985.529679629632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45985.529679629632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45985.529679629632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45985.529679629632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45985.529679629632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45985.529679629632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45985.529679629632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45985.529679629632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45985.529679629632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45985.529679629632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45985.529679629632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45985.529679629632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45985.529679629632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45985.529679629632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45985.529679629632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45985.529679629632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45985.529679629632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45985.529679629632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45985.529679629632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45985.529679629632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45985.529679629632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45985.529679629632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45985.529679629632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45985.529679629632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45985.529679629632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45985.529679629632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45985.529679629632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45985.529679629632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45985.529679629632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45985.529679629632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45985.529679629632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45985.529679629632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45985.529679629632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45985.529679629632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45985.529679629632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45985.529679629632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45985.529679629632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45985.529679629632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45985.529679629632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45985.529679629632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45985.529679629632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45985.529679629632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45985.529679629632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45985.529679629632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45985.529679629632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45985.529679629632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45985.529679629632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45985.529679629632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45985.529679629632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45985.529679629632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45985.529679629632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45985.529679629632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45985.529679629632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45985.529679629632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45985.529679629632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45985.529679629632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45985.529679629632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45985.529679629632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45985.529679629632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45985.529679629632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45985.529679629632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45985.529679629632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45985.529679629632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45985.529679629632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45985.529679629632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45985.529679629632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45985.529679629632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45985.529679629632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45985.529679629632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45985.529679629632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45985.529679629632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45985.529679629632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45985.529679629632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45985.529679629632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45985.529679629632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45985.529679629632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45985.529679629632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45985.529679629632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45985.529679629632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45985.529679629632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45985.529679629632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45985.529679629632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45985.529679629632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45985.529679629632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45985.529679629632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45985.529679629632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45985.529679629632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45985.529679629632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45985.529679629632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45985.529679629632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45985.529679629632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45985.529679629632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45985.529679629632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45985.529679629632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45985.529679629632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45985.529679629632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45985.529679629632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45985.529679629632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45985.529679629632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45985.529679629632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45985.529679629632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45985.529679629632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45985.529679629632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45985.529679629632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45985.529679629632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45985.529679629632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45985.529679629632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45985.529679629632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45985.529679629632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45985.529679629632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45985.529679629632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45985.529679629632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45985.529679629632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45985.529679629632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45985.529679629632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45985.529679629632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45985.529679629632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45985.529679629632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45985.529679629632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45985.529679629632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45985.529679629632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45985.529679629632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45985.529679629632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45985.529679629632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45985.529679629632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45985.529679629632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45985.529679629632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45985.529679629632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45985.529679629632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45985.529679629632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45985.529679629632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45985.529679629632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45985.529679629632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45985.529679629632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45985.529679629632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45985.529679629632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45985.529679629632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45985.529679629632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45985.529679629632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45985.529679629632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45985.529679629632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45985.529679629632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45985.529679629632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45985.529679629632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45985.529679629632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45985.529679629632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45985.529679629632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45985.529679629632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45985.529679629632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45985.529679629632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45985.529679629632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45985.529679629632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45985.529679629632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45985.529679629632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45985.529679629632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45985.529679629632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45985.529679629632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45985.529679629632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45985.529679629632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45985.529679629632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45985.529679629632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45985.529679629632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45985.529679629632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45985.529679629632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45985.529679629632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45985.529679629632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45985.529679629632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45985.529679629632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45985.529679629632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45985.529679629632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45985.529679629632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45985.529679629632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45985.529679629632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45985.529679629632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45985.529679629632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45985.529679629632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45985.529679629632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45985.529679629632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45985.529679629632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45985.529679629632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45985.529679629632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45985.529679629632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45985.529679629632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45985.529679629632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45985.529679629632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45985.529679629632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45985.529679629632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45985.529679629632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45985.529679629632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45985.529679629632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45985.529679629632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45985.529679629632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45985.529679629632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45985.529679629632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45985.529679629632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45985.529679629632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45985.529679629632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45985.529679629632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45985.529679629632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45985.529679629632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45985.529679629632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45985.529679629632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45985.529679629632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45985.529679629632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45985.529679629632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45985.529679629632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45985.529679629632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45985.529679629632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39122</v>
      </c>
      <c r="B2" s="91" t="str">
        <f>IFERROR(VLOOKUP(D2,DB!A:K,11,0),"")</f>
        <v>R4</v>
      </c>
      <c r="C2" s="93">
        <v>1</v>
      </c>
      <c r="D2" s="91" t="s">
        <v>35092</v>
      </c>
      <c r="E2" s="94" t="s">
        <v>39021</v>
      </c>
      <c r="F2" s="95">
        <v>45703.480717592596</v>
      </c>
      <c r="G2" s="96">
        <f ca="1">IFERROR(NOW()-F2,"")</f>
        <v>282.04896203703538</v>
      </c>
      <c r="H2" s="95">
        <v>45703.474768518521</v>
      </c>
      <c r="I2" s="95" t="str">
        <f>IFERROR(VLOOKUP(D2,DB!A:F,6,0),"")</f>
        <v>SCECO</v>
      </c>
      <c r="J2" s="95" t="str">
        <f>IFERROR(VLOOKUP(D2,DB!A:G,7,0),"")</f>
        <v>Dead</v>
      </c>
      <c r="K2" s="97" t="s">
        <v>39123</v>
      </c>
      <c r="L2" s="91" t="str">
        <f>IFERROR(VLOOKUP(D2,DB!A:I,9,0),"")</f>
        <v>Latis</v>
      </c>
    </row>
    <row r="3" spans="1:16" ht="42.75" customHeight="1">
      <c r="A3" s="113" t="s">
        <v>39124</v>
      </c>
      <c r="B3" s="113" t="str">
        <f>IFERROR(VLOOKUP(D3,DB!A:K,11,0),"")</f>
        <v>R4</v>
      </c>
      <c r="C3" s="93">
        <v>1</v>
      </c>
      <c r="D3" s="91" t="s">
        <v>38804</v>
      </c>
      <c r="E3" s="94" t="s">
        <v>39021</v>
      </c>
      <c r="F3" s="95">
        <v>45984.493113425924</v>
      </c>
      <c r="G3" s="96">
        <f ca="1">IFERROR(NOW()-F3,"")</f>
        <v>1.0365662037074799</v>
      </c>
      <c r="H3" s="95">
        <v>45983.94866898148</v>
      </c>
      <c r="I3" s="113" t="str">
        <f>IFERROR(VLOOKUP(D3,DB!A:F,6,0),"")</f>
        <v>Sceco</v>
      </c>
      <c r="J3" s="113" t="str">
        <f>IFERROR(VLOOKUP(D3,DB!A:G,7,0),"")</f>
        <v>In progress</v>
      </c>
      <c r="K3" s="97" t="s">
        <v>39125</v>
      </c>
      <c r="L3" s="91" t="str">
        <f>IFERROR(VLOOKUP(D3,DB!A:I,9,0),"")</f>
        <v>Latis</v>
      </c>
    </row>
    <row r="4" spans="1:16" ht="15" customHeight="1">
      <c r="A4" s="113" t="s">
        <v>39126</v>
      </c>
      <c r="B4" s="113" t="str">
        <f>IFERROR(VLOOKUP(D4,DB!A:K,11,0),"")</f>
        <v>R4</v>
      </c>
      <c r="C4" s="93">
        <v>4</v>
      </c>
      <c r="D4" s="91" t="s">
        <v>30442</v>
      </c>
      <c r="E4" s="94" t="s">
        <v>39021</v>
      </c>
      <c r="F4" s="95">
        <v>45985.346631944441</v>
      </c>
      <c r="G4" s="96">
        <f t="shared" ref="G4:G23" ca="1" si="0">IFERROR(NOW()-F4,"")</f>
        <v>0.18304768519010395</v>
      </c>
      <c r="H4" s="95">
        <v>45985.471342592595</v>
      </c>
      <c r="I4" s="113" t="str">
        <f>IFERROR(VLOOKUP(D4,DB!A:F,6,0),"")</f>
        <v>SCECO</v>
      </c>
      <c r="J4" s="113" t="str">
        <f>IFERROR(VLOOKUP(D4,DB!A:G,7,0),"")</f>
        <v>Dead</v>
      </c>
      <c r="K4" s="97" t="s">
        <v>39127</v>
      </c>
      <c r="L4" s="91" t="str">
        <f>IFERROR(VLOOKUP(D4,DB!A:I,9,0),"")</f>
        <v>Latis</v>
      </c>
    </row>
    <row r="5" spans="1:16" ht="15" customHeight="1">
      <c r="A5" s="113" t="s">
        <v>39128</v>
      </c>
      <c r="B5" s="113" t="str">
        <f>IFERROR(VLOOKUP(D5,DB!A:K,11,0),"")</f>
        <v>R4</v>
      </c>
      <c r="C5" s="93">
        <v>1</v>
      </c>
      <c r="D5" s="91" t="s">
        <v>36861</v>
      </c>
      <c r="E5" s="94" t="s">
        <v>39021</v>
      </c>
      <c r="F5" s="95"/>
      <c r="G5" s="96">
        <f t="shared" ca="1" si="0"/>
        <v>45985.529679629632</v>
      </c>
      <c r="H5" s="95">
        <v>45985.458634259259</v>
      </c>
      <c r="I5" s="113" t="str">
        <f>IFERROR(VLOOKUP(D5,DB!A:F,6,0),"")</f>
        <v>SCECO</v>
      </c>
      <c r="J5" s="113" t="str">
        <f>IFERROR(VLOOKUP(D5,DB!A:G,7,0),"")</f>
        <v>Dead</v>
      </c>
      <c r="K5" s="97" t="s">
        <v>39129</v>
      </c>
      <c r="L5" s="91" t="str">
        <f>IFERROR(VLOOKUP(D5,DB!A:I,9,0),"")</f>
        <v>Latis</v>
      </c>
    </row>
    <row r="6" spans="1:16" ht="15" customHeight="1">
      <c r="A6" s="113" t="s">
        <v>39130</v>
      </c>
      <c r="B6" s="113" t="str">
        <f>IFERROR(VLOOKUP(D6,DB!A:K,11,0),"")</f>
        <v>R4</v>
      </c>
      <c r="C6" s="93">
        <v>1</v>
      </c>
      <c r="D6" s="91" t="s">
        <v>36088</v>
      </c>
      <c r="E6" s="94" t="s">
        <v>39021</v>
      </c>
      <c r="F6" s="95">
        <v>45985.492581018516</v>
      </c>
      <c r="G6" s="96">
        <f t="shared" ca="1" si="0"/>
        <v>3.7098611115652602E-2</v>
      </c>
      <c r="H6" s="95">
        <v>45985.486747685187</v>
      </c>
      <c r="I6" s="113" t="str">
        <f>IFERROR(VLOOKUP(D6,DB!A:F,6,0),"")</f>
        <v>Generator-SG</v>
      </c>
      <c r="J6" s="113" t="str">
        <f>IFERROR(VLOOKUP(D6,DB!A:G,7,0),"")</f>
        <v>No BB Shifted</v>
      </c>
      <c r="K6" s="97" t="s">
        <v>39131</v>
      </c>
      <c r="L6" s="91" t="str">
        <f>IFERROR(VLOOKUP(D6,DB!A:I,9,0),"")</f>
        <v>Latis</v>
      </c>
    </row>
    <row r="7" spans="1:16" ht="15" customHeight="1">
      <c r="A7" s="113"/>
      <c r="B7" s="113" t="str">
        <f>IFERROR(VLOOKUP(D7,DB!A:K,11,0),"")</f>
        <v/>
      </c>
      <c r="C7" s="93"/>
      <c r="D7" s="91"/>
      <c r="E7" s="94"/>
      <c r="F7" s="95"/>
      <c r="G7" s="96">
        <f t="shared" ca="1" si="0"/>
        <v>45985.529679629632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45985.529679629632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45985.529679629632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45985.529679629632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45985.529679629632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45985.529679629632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45985.529679629632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45985.529679629632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45985.529679629632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45985.529679629632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45985.529679629632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45985.529679629632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45985.529679629632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45985.529679629632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45985.529679629632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45985.529679629632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45985.529679629632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45985.529679629632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45985.529679629632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45985.529679629632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45985.529679629632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45985.529679629632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45985.529679629632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45985.529679629632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45985.529679629632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45985.529679629632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45985.529679629632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45985.529679629632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45985.529679629632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45985.529679629632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45985.529679629632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45985.529679629632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45985.529679629632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45985.529679629632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45985.529679629632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45985.529679629632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45985.529679629632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45985.529679629632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45985.529679629632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45985.529679629632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45985.529679629632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45985.529679629632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45985.529679629632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45985.529679629632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45985.529679629632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45985.529679629632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45985.529679629632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45985.529679629632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45985.529679629632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45985.529679629632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45985.529679629632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45985.529679629632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45985.529679629632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45985.529679629632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45985.529679629632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45985.529679629632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45985.529679629632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45985.529679629632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45985.529679629632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45985.529679629632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45985.529679629632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45985.529679629632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45985.529679629632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45985.529679629632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45985.529679629632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45985.529679629632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45985.529679629632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45985.529679629632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45985.529679629632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45985.529679629632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45985.529679629632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45985.529679629632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45985.529679629632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45985.529679629632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45985.529679629632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45985.529679629632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45985.529679629632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45985.529679629632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45985.529679629632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45985.529679629632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45985.529679629632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45985.529679629632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45985.529679629632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45985.529679629632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45985.529679629632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45985.529679629632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45985.529679629632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45985.529679629632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45985.529679629632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45985.529679629632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45985.529679629632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45985.529679629632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45985.529679629632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45985.529679629632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45985.529679629632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45985.529679629632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45985.529679629632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45985.529679629632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45985.529679629632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45985.529679629632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45985.529679629632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45985.529679629632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45985.529679629632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45985.529679629632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45985.529679629632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45985.529679629632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45985.529679629632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45985.529679629632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45985.529679629632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45985.529679629632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45985.529679629632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45985.529679629632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45985.529679629632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45985.529679629632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45985.529679629632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45985.529679629632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45985.529679629632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45985.529679629632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45985.529679629632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45985.529679629632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45985.529679629632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45985.529679629632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45985.529679629632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45985.529679629632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45985.529679629632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45985.529679629632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45985.529679629632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45985.529679629632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45985.529679629632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45985.529679629632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45985.529679629632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45985.529679629632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45985.529679629632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45985.529679629632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45985.529679629632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45985.529679629632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45985.529679629632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45985.529679629632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45985.529679629632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45985.529679629632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45985.529679629632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45985.529679629632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45985.529679629632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45985.529679629632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45985.529679629632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45985.529679629632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45985.529679629632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45985.529679629632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45985.529679629632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45985.529679629632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45985.529679629632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45985.529679629632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45985.529679629632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45985.529679629632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45985.529679629632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45985.529679629632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45985.529679629632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45985.529679629632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45985.529679629632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45985.529679629632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45985.529679629632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45985.529679629632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45985.529679629632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45985.529679629632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45985.529679629632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45985.529679629632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45985.529679629632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45985.529679629632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45985.529679629632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45985.529679629632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45985.529679629632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45985.529679629632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45985.529679629632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45985.529679629632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45985.529679629632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45985.529679629632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45985.529679629632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45985.529679629632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45985.529679629632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45985.529679629632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45985.529679629632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45985.529679629632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45985.529679629632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45985.529679629632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45985.529679629632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45985.529679629632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45985.529679629632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45985.529679629632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45985.529679629632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45985.529679629632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45985.529679629632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45985.529679629632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45985.529679629632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45985.529679629632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45985.529679629632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45985.529679629632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45985.529679629632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45985.529679629632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45985.529679629632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45985.529679629632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45985.529679629632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45985.529679629632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45985.529679629632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45985.529679629632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45985.529679629632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45985.529679629632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45985.529679629632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45985.529679629632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45985.529679629632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45985.529679629632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45985.529679629632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45985.529679629632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45985.529679629632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45985.529679629632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45985.529679629632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45985.529679629632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45985.529679629632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45985.529679629632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45985.529679629632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45985.529679629632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45985.529679629632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45985.529679629632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45985.529679629632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45985.529679629632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45985.529679629632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45985.529679629632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45985.529679629632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45985.529679629632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45985.529679629632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45985.529679629632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45985.529679629632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45985.529679629632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45985.529679629632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45985.529679629632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45985.529679629632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45985.529679629632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45985.529679629632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45985.529679629632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45985.529679629632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45985.529679629632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45985.529679629632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45985.529679629632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45985.529679629632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45985.529679629632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45985.529679629632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45985.529679629632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45985.529679629632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45985.529679629632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45985.529679629632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45985.529679629632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45985.529679629632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45985.529679629632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45985.529679629632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45985.529679629632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45985.529679629632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45985.529679629632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45985.529679629632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45985.529679629632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45985.529679629632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45985.529679629632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45985.529679629632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45985.529679629632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45985.529679629632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45985.529679629632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45985.529679629632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45985.529679629632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45985.529679629632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45985.529679629632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45985.529679629632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45985.529679629632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45985.529679629632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45985.529679629632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45985.529679629632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45985.529679629632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45985.529679629632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45985.529679629632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45985.529679629632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45985.529679629632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45985.529679629632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45985.529679629632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45985.529679629632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45985.529679629632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45985.529679629632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45985.529679629632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45985.529679629632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45985.529679629632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45985.529679629632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45985.529679629632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45985.529679629632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45985.529679629632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45985.529679629632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45985.529679629632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45985.529679629632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45985.529679629632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45985.529679629632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45985.529679629632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45985.529679629632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45985.529679629632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45985.529679629632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45985.529679629632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45985.529679629632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45985.529679629632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45985.529679629632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45985.529679629632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45985.529679629632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45985.529679629632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45985.529679629632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45985.529679629632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45985.529679629632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45985.529679629632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45985.529679629632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45985.529679629632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45985.529679629632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45985.529679629632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45985.529679629632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45985.529679629632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45985.529679629632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45985.529679629632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45985.529679629632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45985.529679629632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45985.529679629632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45985.529679629632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45985.529679629632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45985.529679629632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45985.529679629632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45985.529679629632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45985.529679629632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45985.529679629632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45985.529679629632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45985.529679629632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45985.529679629632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45985.529679629632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45985.529679629632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45985.529679629632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45985.529679629632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45985.529679629632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45985.529679629632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45985.529679629632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45985.529679629632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45985.529679629632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45985.529679629632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45985.529679629632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45985.529679629632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45985.529679629632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45985.529679629632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45985.529679629632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45985.529679629632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45985.529679629632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45985.529679629632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45985.529679629632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45985.529679629632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45985.529679629632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45985.529679629632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45985.529679629632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45985.529679629632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45985.529679629632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45985.529679629632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45985.529679629632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45985.529679629632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45985.529679629632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45985.529679629632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45985.529679629632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45985.529679629632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45985.529679629632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45985.529679629632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45985.529679629632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45985.529679629632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45985.529679629632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45985.529679629632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45985.529679629632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45985.529679629632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45985.529679629632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45985.529679629632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45985.529679629632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45985.529679629632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45985.529679629632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45985.529679629632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45985.529679629632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45985.529679629632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45985.529679629632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45985.529679629632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45985.529679629632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45985.529679629632</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93.697619444443262</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39024</v>
      </c>
      <c r="F3" s="38">
        <v>45926.188877314817</v>
      </c>
      <c r="G3" s="108">
        <f t="shared" ref="G3" ca="1" si="0">IFERROR(NOW()-F3,"")</f>
        <v>59.340802314814937</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39024</v>
      </c>
      <c r="F4" s="110">
        <v>45948.661111111112</v>
      </c>
      <c r="G4" s="111">
        <f t="shared" ref="G4" ca="1" si="1">IFERROR(NOW()-F4,"")</f>
        <v>36.868568518519169</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4.1563810185180046</v>
      </c>
      <c r="H5" s="122">
        <v>45981.360798611109</v>
      </c>
      <c r="I5" s="109" t="str">
        <f>IFERROR(VLOOKUP(D5,DB!A:F,6,0),"")</f>
        <v>SCECO</v>
      </c>
      <c r="J5" s="109" t="str">
        <f>IFERROR(VLOOKUP(D5,DB!A:G,7,0),"")</f>
        <v>Dead</v>
      </c>
      <c r="K5" s="109" t="s">
        <v>39139</v>
      </c>
      <c r="L5" s="109" t="str">
        <f>IFERROR(VLOOKUP(D5,DB!A:I,9,0),"")</f>
        <v>Latis</v>
      </c>
    </row>
    <row r="6" spans="1:13">
      <c r="A6" s="109" t="s">
        <v>39140</v>
      </c>
      <c r="B6" s="109" t="str">
        <f>IFERROR(VLOOKUP(D6,DB!A:K,11,0),"")</f>
        <v>R5</v>
      </c>
      <c r="C6" s="109">
        <v>2</v>
      </c>
      <c r="D6" s="109" t="s">
        <v>36295</v>
      </c>
      <c r="E6" s="109" t="s">
        <v>39021</v>
      </c>
      <c r="F6" s="122">
        <v>45985.46266203704</v>
      </c>
      <c r="G6" s="111">
        <f ca="1">IFERROR(NOW()-F6,"")</f>
        <v>6.7017592591582797E-2</v>
      </c>
      <c r="H6" s="122">
        <v>45985.454965277779</v>
      </c>
      <c r="I6" s="109" t="str">
        <f>IFERROR(VLOOKUP(D6,DB!A:F,6,0),"")</f>
        <v>Generator-SG</v>
      </c>
      <c r="J6" s="109" t="str">
        <f>IFERROR(VLOOKUP(D6,DB!A:G,7,0),"")</f>
        <v>Vandalized</v>
      </c>
      <c r="K6" s="109" t="s">
        <v>39141</v>
      </c>
      <c r="L6" s="109" t="str">
        <f>IFERROR(VLOOKUP(D6,DB!A:I,9,0),"")</f>
        <v>Latis</v>
      </c>
    </row>
    <row r="7" spans="1:13" ht="30.75">
      <c r="A7" s="109" t="s">
        <v>39142</v>
      </c>
      <c r="B7" s="109" t="str">
        <f>IFERROR(VLOOKUP(D7,DB!A:K,11,0),"")</f>
        <v>R5</v>
      </c>
      <c r="C7" s="109">
        <v>8</v>
      </c>
      <c r="D7" s="109" t="s">
        <v>38184</v>
      </c>
      <c r="E7" s="109" t="s">
        <v>39024</v>
      </c>
      <c r="F7" s="122">
        <v>45985.488240740742</v>
      </c>
      <c r="G7" s="111">
        <f ca="1">IFERROR(NOW()-F7,"")</f>
        <v>4.1438888889388181E-2</v>
      </c>
      <c r="H7" s="122">
        <v>45985.471574074072</v>
      </c>
      <c r="I7" s="109" t="str">
        <f>IFERROR(VLOOKUP(D7,DB!A:F,6,0),"")</f>
        <v>SCECO</v>
      </c>
      <c r="J7" s="109" t="str">
        <f>IFERROR(VLOOKUP(D7,DB!A:G,7,0),"")</f>
        <v>Haj Removal</v>
      </c>
      <c r="K7" s="109" t="s">
        <v>39143</v>
      </c>
      <c r="L7" s="109" t="str">
        <f>IFERROR(VLOOKUP(D7,DB!A:I,9,0),"")</f>
        <v>Latis</v>
      </c>
    </row>
    <row r="8" spans="1:13">
      <c r="A8" s="109"/>
      <c r="B8" s="109" t="str">
        <f>IFERROR(VLOOKUP(D8,DB!A:K,11,0),"")</f>
        <v/>
      </c>
      <c r="C8" s="109"/>
      <c r="D8" s="143"/>
      <c r="E8" s="109"/>
      <c r="F8" s="109"/>
      <c r="G8" s="111">
        <f ca="1">IFERROR(NOW()-F8,"")</f>
        <v>45985.529679629632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45985.529679629632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45985.529679629632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45985.529679629632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45985.529679629632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45985.529679629632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45985.529679629632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45985.529679629632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45985.529679629632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45985.529679629632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45985.529679629632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45985.529679629632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45985.529679629632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45985.529679629632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45985.529679629632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45985.529679629632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45985.529679629632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45985.529679629632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45985.529679629632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45985.529679629632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45985.529679629632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45985.529679629632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45985.529679629632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45985.529679629632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45985.529679629632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45985.529679629632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45985.529679629632</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45985.529679629632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45985.529679629632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45985.529679629632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45985.529679629632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45985.529679629632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45985.529679629632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45985.529679629632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45985.529679629632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45985.529679629632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45985.529679629632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45985.529679629632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45985.529679629632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45985.529679629632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45985.529679629632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45985.529679629632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45985.529679629632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45985.529679629632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45985.529679629632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45985.529679629632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45985.529679629632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45985.529679629632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45985.529679629632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45985.529679629632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45985.529679629632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45985.529679629632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45985.529679629632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45985.529679629632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45985.529679629632</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t="s">
        <v>39144</v>
      </c>
      <c r="B2" s="145" t="str">
        <f>IFERROR(VLOOKUP(D2,DB!A:K,11,0),"")</f>
        <v>R6</v>
      </c>
      <c r="C2" s="146">
        <v>3</v>
      </c>
      <c r="D2" s="145" t="s">
        <v>29367</v>
      </c>
      <c r="E2" s="109" t="s">
        <v>39021</v>
      </c>
      <c r="F2" s="153">
        <v>45985.501145833332</v>
      </c>
      <c r="G2" s="75">
        <f ca="1">IFERROR(NOW()-F2,"-")</f>
        <v>2.853379629959818E-2</v>
      </c>
      <c r="H2" s="154">
        <v>45985.486875000002</v>
      </c>
      <c r="I2" s="145" t="str">
        <f>IFERROR(VLOOKUP(D2,DB!A:F,6,0),"")</f>
        <v>SCECO</v>
      </c>
      <c r="J2" s="145" t="str">
        <f>IFERROR(VLOOKUP(D2,DB!A:G,7,0),"")</f>
        <v>Dead+No BB Design</v>
      </c>
      <c r="K2" s="148" t="s">
        <v>39145</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45985.529679629632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45985.529679629632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45985.529679629632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45985.529679629632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45985.529679629632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45985.529679629632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45985.529679629632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45985.529679629632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45985.529679629632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45985.529679629632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45985.529679629632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45985.529679629632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45985.529679629632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45985.529679629632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45985.529679629632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45985.529679629632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45985.529679629632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45985.529679629632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45985.529679629632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45985.529679629632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45985.529679629632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45985.529679629632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45985.529679629632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45985.529679629632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45985.529679629632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45985.529679629632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45985.529679629632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45985.529679629632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45985.529679629632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45985.529679629632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45985.529679629632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45985.529679629632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45985.529679629632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45985.529679629632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45985.529679629632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45985.529679629632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45985.529679629632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45985.529679629632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45985.529679629632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45985.529679629632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45985.529679629632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45985.529679629632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2025-11-24T09:44:47Z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